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C12FFDBF-0EC6-425E-9A66-5E0531209B1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pći dio sažetak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9" i="1" l="1"/>
  <c r="I198" i="1" s="1"/>
  <c r="I197" i="1" s="1"/>
  <c r="I196" i="1" s="1"/>
  <c r="H199" i="1"/>
  <c r="H198" i="1" s="1"/>
  <c r="H197" i="1" s="1"/>
  <c r="H196" i="1" s="1"/>
  <c r="G199" i="1"/>
  <c r="G198" i="1" s="1"/>
  <c r="G197" i="1" s="1"/>
  <c r="G196" i="1" s="1"/>
  <c r="F199" i="1"/>
  <c r="E199" i="1"/>
  <c r="E198" i="1" s="1"/>
  <c r="E197" i="1" s="1"/>
  <c r="E196" i="1" s="1"/>
  <c r="F198" i="1"/>
  <c r="F197" i="1" s="1"/>
  <c r="F196" i="1" s="1"/>
  <c r="I194" i="1"/>
  <c r="I192" i="1" s="1"/>
  <c r="H194" i="1"/>
  <c r="H192" i="1" s="1"/>
  <c r="G194" i="1"/>
  <c r="G192" i="1" s="1"/>
  <c r="G185" i="1" s="1"/>
  <c r="F194" i="1"/>
  <c r="E194" i="1"/>
  <c r="E192" i="1" s="1"/>
  <c r="F192" i="1"/>
  <c r="I190" i="1"/>
  <c r="H190" i="1"/>
  <c r="H187" i="1" s="1"/>
  <c r="H186" i="1" s="1"/>
  <c r="G190" i="1"/>
  <c r="G187" i="1" s="1"/>
  <c r="G186" i="1" s="1"/>
  <c r="F190" i="1"/>
  <c r="F187" i="1" s="1"/>
  <c r="F186" i="1" s="1"/>
  <c r="F185" i="1" s="1"/>
  <c r="E188" i="1"/>
  <c r="E187" i="1" s="1"/>
  <c r="E186" i="1" s="1"/>
  <c r="E185" i="1" s="1"/>
  <c r="I187" i="1"/>
  <c r="I186" i="1" s="1"/>
  <c r="G183" i="1"/>
  <c r="G182" i="1" s="1"/>
  <c r="F183" i="1"/>
  <c r="F182" i="1" s="1"/>
  <c r="F181" i="1" s="1"/>
  <c r="F180" i="1" s="1"/>
  <c r="E183" i="1"/>
  <c r="E182" i="1" s="1"/>
  <c r="E181" i="1" s="1"/>
  <c r="E180" i="1" s="1"/>
  <c r="I178" i="1"/>
  <c r="H178" i="1"/>
  <c r="G178" i="1"/>
  <c r="F178" i="1"/>
  <c r="F175" i="1" s="1"/>
  <c r="E178" i="1"/>
  <c r="E175" i="1" s="1"/>
  <c r="I176" i="1"/>
  <c r="I175" i="1" s="1"/>
  <c r="H176" i="1"/>
  <c r="G176" i="1"/>
  <c r="F176" i="1"/>
  <c r="E176" i="1"/>
  <c r="I172" i="1"/>
  <c r="I171" i="1" s="1"/>
  <c r="H172" i="1"/>
  <c r="H171" i="1" s="1"/>
  <c r="G172" i="1"/>
  <c r="F172" i="1"/>
  <c r="F171" i="1" s="1"/>
  <c r="E172" i="1"/>
  <c r="E171" i="1" s="1"/>
  <c r="G171" i="1"/>
  <c r="I169" i="1"/>
  <c r="H169" i="1"/>
  <c r="G169" i="1"/>
  <c r="F169" i="1"/>
  <c r="E169" i="1"/>
  <c r="I167" i="1"/>
  <c r="I166" i="1" s="1"/>
  <c r="H167" i="1"/>
  <c r="H166" i="1" s="1"/>
  <c r="G167" i="1"/>
  <c r="G166" i="1" s="1"/>
  <c r="F167" i="1"/>
  <c r="F166" i="1" s="1"/>
  <c r="E167" i="1"/>
  <c r="E166" i="1" s="1"/>
  <c r="I165" i="1"/>
  <c r="H165" i="1"/>
  <c r="G164" i="1"/>
  <c r="I164" i="1" s="1"/>
  <c r="F164" i="1"/>
  <c r="E164" i="1"/>
  <c r="E163" i="1" s="1"/>
  <c r="G163" i="1"/>
  <c r="I163" i="1" s="1"/>
  <c r="F163" i="1"/>
  <c r="I161" i="1"/>
  <c r="I157" i="1" s="1"/>
  <c r="H161" i="1"/>
  <c r="G161" i="1"/>
  <c r="F161" i="1"/>
  <c r="E161" i="1"/>
  <c r="I158" i="1"/>
  <c r="H158" i="1"/>
  <c r="G158" i="1"/>
  <c r="F158" i="1"/>
  <c r="E158" i="1"/>
  <c r="H157" i="1"/>
  <c r="F157" i="1"/>
  <c r="I153" i="1"/>
  <c r="I152" i="1" s="1"/>
  <c r="H153" i="1"/>
  <c r="H152" i="1" s="1"/>
  <c r="G153" i="1"/>
  <c r="F153" i="1"/>
  <c r="F152" i="1" s="1"/>
  <c r="E153" i="1"/>
  <c r="E152" i="1" s="1"/>
  <c r="G152" i="1"/>
  <c r="I148" i="1"/>
  <c r="H148" i="1"/>
  <c r="G148" i="1"/>
  <c r="G143" i="1" s="1"/>
  <c r="F148" i="1"/>
  <c r="E148" i="1"/>
  <c r="I144" i="1"/>
  <c r="I143" i="1" s="1"/>
  <c r="H144" i="1"/>
  <c r="G144" i="1"/>
  <c r="F144" i="1"/>
  <c r="E144" i="1"/>
  <c r="J127" i="1"/>
  <c r="I127" i="1"/>
  <c r="H127" i="1"/>
  <c r="G127" i="1"/>
  <c r="F127" i="1"/>
  <c r="E127" i="1"/>
  <c r="J115" i="1"/>
  <c r="I115" i="1"/>
  <c r="H115" i="1"/>
  <c r="G115" i="1"/>
  <c r="F115" i="1"/>
  <c r="E115" i="1"/>
  <c r="J112" i="1"/>
  <c r="J111" i="1" s="1"/>
  <c r="I112" i="1"/>
  <c r="I111" i="1"/>
  <c r="H111" i="1"/>
  <c r="G111" i="1"/>
  <c r="J109" i="1"/>
  <c r="I109" i="1"/>
  <c r="H109" i="1"/>
  <c r="G109" i="1"/>
  <c r="J107" i="1"/>
  <c r="I107" i="1"/>
  <c r="I105" i="1" s="1"/>
  <c r="J106" i="1"/>
  <c r="I106" i="1"/>
  <c r="J105" i="1"/>
  <c r="H105" i="1"/>
  <c r="G105" i="1"/>
  <c r="F105" i="1"/>
  <c r="E105" i="1"/>
  <c r="J102" i="1"/>
  <c r="I102" i="1"/>
  <c r="H102" i="1"/>
  <c r="G102" i="1"/>
  <c r="F102" i="1"/>
  <c r="E102" i="1"/>
  <c r="J99" i="1"/>
  <c r="I99" i="1"/>
  <c r="H99" i="1"/>
  <c r="G99" i="1"/>
  <c r="F99" i="1"/>
  <c r="E99" i="1"/>
  <c r="J97" i="1"/>
  <c r="I97" i="1"/>
  <c r="H97" i="1"/>
  <c r="G97" i="1"/>
  <c r="F97" i="1"/>
  <c r="E97" i="1"/>
  <c r="E113" i="1" s="1"/>
  <c r="E118" i="1" s="1"/>
  <c r="J92" i="1"/>
  <c r="I92" i="1"/>
  <c r="H92" i="1"/>
  <c r="G92" i="1"/>
  <c r="F92" i="1"/>
  <c r="E92" i="1"/>
  <c r="J88" i="1"/>
  <c r="I88" i="1"/>
  <c r="H88" i="1"/>
  <c r="G88" i="1"/>
  <c r="F88" i="1"/>
  <c r="E88" i="1"/>
  <c r="J86" i="1"/>
  <c r="I86" i="1"/>
  <c r="H86" i="1"/>
  <c r="G86" i="1"/>
  <c r="F86" i="1"/>
  <c r="J84" i="1"/>
  <c r="J82" i="1" s="1"/>
  <c r="I84" i="1"/>
  <c r="I82" i="1" s="1"/>
  <c r="H82" i="1"/>
  <c r="G82" i="1"/>
  <c r="F82" i="1"/>
  <c r="E82" i="1"/>
  <c r="J80" i="1"/>
  <c r="I80" i="1"/>
  <c r="H80" i="1"/>
  <c r="G80" i="1"/>
  <c r="F80" i="1"/>
  <c r="E80" i="1"/>
  <c r="J78" i="1"/>
  <c r="I78" i="1"/>
  <c r="H78" i="1"/>
  <c r="G78" i="1"/>
  <c r="F78" i="1"/>
  <c r="E78" i="1"/>
  <c r="J76" i="1"/>
  <c r="I76" i="1"/>
  <c r="H76" i="1"/>
  <c r="H95" i="1" s="1"/>
  <c r="G76" i="1"/>
  <c r="G95" i="1" s="1"/>
  <c r="F76" i="1"/>
  <c r="F90" i="1" s="1"/>
  <c r="F95" i="1" s="1"/>
  <c r="E76" i="1"/>
  <c r="E90" i="1" s="1"/>
  <c r="E95" i="1" s="1"/>
  <c r="J61" i="1"/>
  <c r="I61" i="1"/>
  <c r="H61" i="1"/>
  <c r="G61" i="1"/>
  <c r="F61" i="1"/>
  <c r="E61" i="1"/>
  <c r="J56" i="1"/>
  <c r="I56" i="1"/>
  <c r="I65" i="1" s="1"/>
  <c r="H56" i="1"/>
  <c r="H65" i="1" s="1"/>
  <c r="G56" i="1"/>
  <c r="F56" i="1"/>
  <c r="F65" i="1" s="1"/>
  <c r="E56" i="1"/>
  <c r="E65" i="1" s="1"/>
  <c r="J47" i="1"/>
  <c r="I47" i="1"/>
  <c r="H47" i="1"/>
  <c r="G47" i="1"/>
  <c r="F47" i="1"/>
  <c r="E47" i="1"/>
  <c r="J40" i="1"/>
  <c r="J49" i="1" s="1"/>
  <c r="I40" i="1"/>
  <c r="I49" i="1" s="1"/>
  <c r="H40" i="1"/>
  <c r="H49" i="1" s="1"/>
  <c r="G40" i="1"/>
  <c r="G49" i="1" s="1"/>
  <c r="F40" i="1"/>
  <c r="F49" i="1" s="1"/>
  <c r="E40" i="1"/>
  <c r="E49" i="1" s="1"/>
  <c r="J16" i="1"/>
  <c r="I16" i="1"/>
  <c r="H16" i="1"/>
  <c r="G16" i="1"/>
  <c r="F16" i="1"/>
  <c r="E16" i="1"/>
  <c r="J13" i="1"/>
  <c r="J19" i="1" s="1"/>
  <c r="I13" i="1"/>
  <c r="I19" i="1" s="1"/>
  <c r="H13" i="1"/>
  <c r="H19" i="1" s="1"/>
  <c r="G13" i="1"/>
  <c r="G19" i="1" s="1"/>
  <c r="F13" i="1"/>
  <c r="E13" i="1"/>
  <c r="E19" i="1" s="1"/>
  <c r="I142" i="1" l="1"/>
  <c r="I141" i="1" s="1"/>
  <c r="H185" i="1"/>
  <c r="I185" i="1"/>
  <c r="I95" i="1"/>
  <c r="J65" i="1"/>
  <c r="J90" i="1"/>
  <c r="G157" i="1"/>
  <c r="G142" i="1" s="1"/>
  <c r="G141" i="1" s="1"/>
  <c r="F113" i="1"/>
  <c r="F118" i="1" s="1"/>
  <c r="H164" i="1"/>
  <c r="G65" i="1"/>
  <c r="G118" i="1"/>
  <c r="E143" i="1"/>
  <c r="E142" i="1" s="1"/>
  <c r="E141" i="1" s="1"/>
  <c r="E140" i="1" s="1"/>
  <c r="H118" i="1"/>
  <c r="F143" i="1"/>
  <c r="F142" i="1" s="1"/>
  <c r="F141" i="1" s="1"/>
  <c r="F140" i="1" s="1"/>
  <c r="E157" i="1"/>
  <c r="J113" i="1"/>
  <c r="H143" i="1"/>
  <c r="G175" i="1"/>
  <c r="H175" i="1"/>
  <c r="I113" i="1"/>
  <c r="I118" i="1"/>
  <c r="H182" i="1"/>
  <c r="G181" i="1"/>
  <c r="I182" i="1"/>
  <c r="J95" i="1"/>
  <c r="J118" i="1"/>
  <c r="G90" i="1"/>
  <c r="G113" i="1"/>
  <c r="H163" i="1"/>
  <c r="H142" i="1" s="1"/>
  <c r="H141" i="1" s="1"/>
  <c r="H90" i="1"/>
  <c r="H113" i="1"/>
  <c r="I90" i="1"/>
  <c r="H183" i="1"/>
  <c r="I183" i="1"/>
  <c r="G180" i="1" l="1"/>
  <c r="G140" i="1" s="1"/>
  <c r="I181" i="1"/>
  <c r="I180" i="1" s="1"/>
  <c r="I140" i="1" s="1"/>
  <c r="H181" i="1"/>
  <c r="H180" i="1" s="1"/>
  <c r="H140" i="1" s="1"/>
</calcChain>
</file>

<file path=xl/sharedStrings.xml><?xml version="1.0" encoding="utf-8"?>
<sst xmlns="http://schemas.openxmlformats.org/spreadsheetml/2006/main" count="248" uniqueCount="130">
  <si>
    <t>Na temelju članka 38. Zakona o proračunu (NN 141/21)</t>
  </si>
  <si>
    <t xml:space="preserve"> i članka 17. Statuta Hrvatskog pomorskog muzeja Split Upravno vijeće donosi:</t>
  </si>
  <si>
    <t xml:space="preserve"> FINANCIJSKI PLAN HRVATSKOG POMORSKOG MUZEJA  SPLIT  ZA RAZDOBLJE 2026.-2028.</t>
  </si>
  <si>
    <t>I OPĆI DIO</t>
  </si>
  <si>
    <t>A) RAČUN PRIHODA I RASHODA I RAČUN FINANCIRANJA-SAŽETAK</t>
  </si>
  <si>
    <t>RAČUN PRIHODA I RASHODA</t>
  </si>
  <si>
    <t xml:space="preserve">PRIHODI/RASHODI </t>
  </si>
  <si>
    <t>Izvršenje 2024.</t>
  </si>
  <si>
    <t>Plan 2025.</t>
  </si>
  <si>
    <t>Prijedlog Rebalansa 2025.</t>
  </si>
  <si>
    <t>Plan 2026.</t>
  </si>
  <si>
    <t>Projekcija 2027.</t>
  </si>
  <si>
    <t>Projekcija 2028.</t>
  </si>
  <si>
    <t>PRIHODI UKUPNO</t>
  </si>
  <si>
    <t>PRIHODI POSLOVANJA</t>
  </si>
  <si>
    <t>PRIHODI OD PRODAJE NEFINANCIJSKE IMOVINE</t>
  </si>
  <si>
    <t>RASHODI UKUPNO</t>
  </si>
  <si>
    <t>RASHODI POSLOVANJA</t>
  </si>
  <si>
    <t>RASHODI ZA NEFINANCIJSKU IMOVINU</t>
  </si>
  <si>
    <t>RAZLIKA PRIHODI/RASHODI</t>
  </si>
  <si>
    <t>RAČUN FINANCIRANJA</t>
  </si>
  <si>
    <t>PRIMICI OD FINANCIJSKE IMOVINE I ZADUŽIVANJA</t>
  </si>
  <si>
    <t>IZDACI ZA FINANCIJSKU IMOVINU I OTPLATE ZAJMOVA</t>
  </si>
  <si>
    <t>RAZLIKA PRIMICI/IZDACI</t>
  </si>
  <si>
    <t>PRENESENI VIŠAK/MANJAK</t>
  </si>
  <si>
    <t xml:space="preserve">      VIŠKOVI/MANJKOVI</t>
  </si>
  <si>
    <t>UKUPAN PRENESENI VIŠAK/MANJAK IZ PRETHODNE GODINE</t>
  </si>
  <si>
    <t>PRIJENOS VIŠKA/MANJKA  U SLJEDEĆE RAZDOBLJE/RASPOREĐENI  PRENESENI VIŠAK</t>
  </si>
  <si>
    <t>IZVJEŠTAJ O PRIHODIMA I RASHODIMA PREMA EKONOMSKOJ KLASIFIKACIJI</t>
  </si>
  <si>
    <t>PRIHODI</t>
  </si>
  <si>
    <t>Račun</t>
  </si>
  <si>
    <t>Naziv računa</t>
  </si>
  <si>
    <t>B)   RAČUN PRIHODA I RASHODA</t>
  </si>
  <si>
    <t>Prihodi poslovanja</t>
  </si>
  <si>
    <t>Pomoći iz inozemstva i od subjekata unutar općeg proračuna</t>
  </si>
  <si>
    <t>Prihodi od imovine</t>
  </si>
  <si>
    <t>Prihodi od administrativnih pristojbi i po posebnim propisima</t>
  </si>
  <si>
    <t>Prihodi od prodaje proizvoda i robe te pruženih usluga, prihodi od donacija te povrati po protestiranim jamstvima</t>
  </si>
  <si>
    <t>Prihodi iz nadležnog proračuna</t>
  </si>
  <si>
    <t>Kazne, upravne mjere i ostali prihodi</t>
  </si>
  <si>
    <t>Prihodi od prodaje nefinancijske imovine</t>
  </si>
  <si>
    <t>Prihodi od prodaje proizvedene dugotrajne imovine</t>
  </si>
  <si>
    <t>UKUPNO PRIHODI</t>
  </si>
  <si>
    <t>RASHODI</t>
  </si>
  <si>
    <t>Rashodi poslovanja</t>
  </si>
  <si>
    <t>Rashodi za zaposlene</t>
  </si>
  <si>
    <t>Materijalni rashodi</t>
  </si>
  <si>
    <t>Financijski rashodi</t>
  </si>
  <si>
    <t>Rashodi za donacije, kazne, naknade štete</t>
  </si>
  <si>
    <t>Rashodi za nabavu nefinancijske imovine</t>
  </si>
  <si>
    <t>Nematerijalna imovina</t>
  </si>
  <si>
    <t>Rashodi za pr. dugotrajnu imovinu</t>
  </si>
  <si>
    <t>Dodatna ulaganja na građevinskim objektima</t>
  </si>
  <si>
    <t>UKUPNO RASHODI</t>
  </si>
  <si>
    <t xml:space="preserve">C) IZVJEŠTAJ O PRIHODIMA I RASHODIMA  prema izvorima financiranja  </t>
  </si>
  <si>
    <t>Izvor financiranja</t>
  </si>
  <si>
    <t>Naziv izvora financiranja</t>
  </si>
  <si>
    <t>OPĆI PRIHODI I PRIMICI</t>
  </si>
  <si>
    <t>1.1.1.</t>
  </si>
  <si>
    <t>Opći prihodi i primici - prihodi od Grada</t>
  </si>
  <si>
    <t>VLASTITI PRIHODI</t>
  </si>
  <si>
    <t>3.1.1.</t>
  </si>
  <si>
    <t>Vlastiti prihodi</t>
  </si>
  <si>
    <t>4</t>
  </si>
  <si>
    <t xml:space="preserve">PRIHODI ZA POSEBNE NAMJENE </t>
  </si>
  <si>
    <t>4.3.1.</t>
  </si>
  <si>
    <t>Prihodi za posebne namjene</t>
  </si>
  <si>
    <t>POMOĆI</t>
  </si>
  <si>
    <t>5.2.1.</t>
  </si>
  <si>
    <t>Pomoći  od međun.org. (EU)</t>
  </si>
  <si>
    <t>5.3.1.</t>
  </si>
  <si>
    <t>Pomoći Državni proračun</t>
  </si>
  <si>
    <t>5.4.1.</t>
  </si>
  <si>
    <t>Pomoći SDŽ</t>
  </si>
  <si>
    <t>DONACIJE</t>
  </si>
  <si>
    <t>6.1.1.</t>
  </si>
  <si>
    <t>Donacije</t>
  </si>
  <si>
    <t>PRIHODI OD PRODAJE IMOVINE</t>
  </si>
  <si>
    <t>7.1.1.</t>
  </si>
  <si>
    <t>Prihodi od prodaje imovine</t>
  </si>
  <si>
    <t>UKUPNI PRIHOD</t>
  </si>
  <si>
    <t>9</t>
  </si>
  <si>
    <t>PRENESENI REZULTAT</t>
  </si>
  <si>
    <t>9.3.1.</t>
  </si>
  <si>
    <t>Preneseni višak vlastitih sredstava</t>
  </si>
  <si>
    <t>9.4.1.</t>
  </si>
  <si>
    <t>Preneseni višak prihoda za posebne namjene</t>
  </si>
  <si>
    <t>UKUPNI PRIHOD I PRENESENI REZULTAT</t>
  </si>
  <si>
    <t>Korišteni viškovi iz prethodne godine</t>
  </si>
  <si>
    <t>NAMJENSKI PRIHODI</t>
  </si>
  <si>
    <t>Pomoći  iz drugih proračuna(EU)</t>
  </si>
  <si>
    <t>Pomoći (Ministarstvo kulture)</t>
  </si>
  <si>
    <t>Pomoći i SDŽ</t>
  </si>
  <si>
    <t>UKUPNI RASHOD</t>
  </si>
  <si>
    <t>9.1.1.</t>
  </si>
  <si>
    <t>Preneseni manjak Grad</t>
  </si>
  <si>
    <t>9.5.4.</t>
  </si>
  <si>
    <t>Preneseni manjak iz SDŽ</t>
  </si>
  <si>
    <t xml:space="preserve"> D) RASHODI PREMA FUNKCIJSKOJ KLASIFIKACIJI</t>
  </si>
  <si>
    <t>Funkcija/br. oznaka</t>
  </si>
  <si>
    <t>Opis stavke</t>
  </si>
  <si>
    <t>08</t>
  </si>
  <si>
    <t>Rekreacija, kultura i religija</t>
  </si>
  <si>
    <t>082</t>
  </si>
  <si>
    <t>Službe kulture</t>
  </si>
  <si>
    <t>II POSEBNI DIO</t>
  </si>
  <si>
    <t>A) RASHODI PREMA PROGRAMSKOJ, EKONOMSKOJ KLASIFIKACIJI I IZVORIMA FINANCIRANJA</t>
  </si>
  <si>
    <t xml:space="preserve">Glavni program: JAVNE POTREBE U KULTURI </t>
  </si>
  <si>
    <t>Program: MUZEJSKO-GALERIJSKA I LIKOVNA DJELATNOST</t>
  </si>
  <si>
    <t>Aktivnost: DJELATNOST GRADSKIH MUZEJA</t>
  </si>
  <si>
    <t>OPĆI PRIHODI I PRIMICI-tek. godina</t>
  </si>
  <si>
    <t>RASHODI ZA ZAPOSLENE</t>
  </si>
  <si>
    <t>MATERIJALNI RASHODI</t>
  </si>
  <si>
    <t>FINANCIJSKI RASHODI</t>
  </si>
  <si>
    <t>RASHODI ZA NABAVU NEF.IMOVINE</t>
  </si>
  <si>
    <t>RASHODI ZA NABAVU PROIZVEDENE
DUGOTRAJNE IMOVINE</t>
  </si>
  <si>
    <t>Pomoći iz Državnog proračuna -  MK</t>
  </si>
  <si>
    <t>Pomoći iz županijskog proračuna</t>
  </si>
  <si>
    <t>Vlastiti prihodi-preneseni rezultat</t>
  </si>
  <si>
    <t>Namjenski prihodi-preneseni rezultat</t>
  </si>
  <si>
    <t>RASHODI ZA PROIZVEDENU DUG.IMOVINU</t>
  </si>
  <si>
    <t>Program: STRUČNA TIJELA I VIJEĆA</t>
  </si>
  <si>
    <t xml:space="preserve">Aktivnost: Upravna vijeća </t>
  </si>
  <si>
    <t>Opći prihodi i primici</t>
  </si>
  <si>
    <t>Program: TEKUĆE ODRŽAVANJE OBJEKATA</t>
  </si>
  <si>
    <t>Aktivnost:Sanacija objekata i održavanje opreme</t>
  </si>
  <si>
    <t>Aktivnost: Hitne intervencije</t>
  </si>
  <si>
    <t>Program:KAPITALNA ULAGANJA U KULTURI</t>
  </si>
  <si>
    <t>Aktivnost:Ulaganja u opremu i otkupi</t>
  </si>
  <si>
    <t>Rashodi za pr..dugotrajnu imovinu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</si>
</sst>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dd/mm/yyyy"/>
  </numFmts>
  <fonts count="18" x14ac:knownFonts="1"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38"/>
    </font>
    <font>
      <u/>
      <sz val="8"/>
      <name val="Arial"/>
      <family val="2"/>
      <charset val="238"/>
    </font>
    <font>
      <sz val="8"/>
      <name val="Arial"/>
      <family val="2"/>
      <charset val="238"/>
    </font>
    <font>
      <u/>
      <sz val="12"/>
      <name val="Arial"/>
      <family val="2"/>
      <charset val="238"/>
    </font>
    <font>
      <b/>
      <u/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238"/>
    </font>
    <font>
      <sz val="12"/>
      <name val="Calibri"/>
      <family val="2"/>
      <charset val="1"/>
    </font>
    <font>
      <b/>
      <sz val="12"/>
      <name val="Calibri"/>
      <family val="2"/>
      <charset val="238"/>
    </font>
    <font>
      <b/>
      <sz val="12"/>
      <name val="Calibri"/>
      <family val="2"/>
      <charset val="1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9DC3E6"/>
        <bgColor rgb="FF99CCFF"/>
      </patternFill>
    </fill>
    <fill>
      <patternFill patternType="solid">
        <fgColor rgb="FFDEEBF7"/>
        <bgColor rgb="FFDAE3F3"/>
      </patternFill>
    </fill>
    <fill>
      <patternFill patternType="solid">
        <fgColor rgb="FFFFFFFF"/>
        <bgColor rgb="FFFFFFCC"/>
      </patternFill>
    </fill>
    <fill>
      <patternFill patternType="solid">
        <fgColor rgb="FFB4C7E7"/>
        <bgColor rgb="FFB4C7DC"/>
      </patternFill>
    </fill>
    <fill>
      <patternFill patternType="solid">
        <fgColor rgb="FF8FAADC"/>
        <bgColor rgb="FF9DC3E6"/>
      </patternFill>
    </fill>
    <fill>
      <patternFill patternType="solid">
        <fgColor rgb="FFB4C7DC"/>
        <bgColor rgb="FFB4C7E7"/>
      </patternFill>
    </fill>
    <fill>
      <patternFill patternType="solid">
        <fgColor rgb="FFDAE3F3"/>
        <bgColor rgb="FFDEEBF7"/>
      </patternFill>
    </fill>
    <fill>
      <patternFill patternType="solid">
        <fgColor rgb="FFBDD7EE"/>
        <bgColor rgb="FFB4C7E7"/>
      </patternFill>
    </fill>
    <fill>
      <patternFill patternType="solid">
        <fgColor rgb="FF99CCFF"/>
        <bgColor rgb="FF9DC3E6"/>
      </patternFill>
    </fill>
    <fill>
      <patternFill patternType="solid">
        <fgColor rgb="FF5B9BD5"/>
        <bgColor rgb="FF8FAADC"/>
      </patternFill>
    </fill>
    <fill>
      <patternFill patternType="solid">
        <fgColor rgb="FF33CCCC"/>
        <bgColor rgb="FF00CCFF"/>
      </patternFill>
    </fill>
    <fill>
      <patternFill patternType="solid">
        <fgColor rgb="FFCCFFFF"/>
        <bgColor rgb="FFDEEBF7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1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indent="15"/>
    </xf>
    <xf numFmtId="0" fontId="3" fillId="0" borderId="0" xfId="0" applyFont="1" applyAlignment="1">
      <alignment horizontal="left" vertical="top" indent="15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left" indent="6"/>
    </xf>
    <xf numFmtId="0" fontId="4" fillId="0" borderId="0" xfId="0" applyFont="1"/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4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4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/>
    </xf>
    <xf numFmtId="4" fontId="4" fillId="4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wrapText="1"/>
    </xf>
    <xf numFmtId="0" fontId="8" fillId="0" borderId="0" xfId="0" applyFont="1"/>
    <xf numFmtId="0" fontId="2" fillId="0" borderId="1" xfId="0" applyFont="1" applyBorder="1"/>
    <xf numFmtId="4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/>
    </xf>
    <xf numFmtId="0" fontId="9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/>
    </xf>
    <xf numFmtId="2" fontId="4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wrapText="1"/>
    </xf>
    <xf numFmtId="4" fontId="2" fillId="7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2" fillId="6" borderId="3" xfId="0" applyFont="1" applyFill="1" applyBorder="1" applyAlignment="1">
      <alignment horizontal="left"/>
    </xf>
    <xf numFmtId="0" fontId="2" fillId="6" borderId="0" xfId="0" applyFont="1" applyFill="1"/>
    <xf numFmtId="0" fontId="2" fillId="6" borderId="4" xfId="0" applyFont="1" applyFill="1" applyBorder="1" applyAlignment="1">
      <alignment horizontal="left" wrapText="1"/>
    </xf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5" xfId="0" applyFont="1" applyBorder="1"/>
    <xf numFmtId="0" fontId="2" fillId="0" borderId="0" xfId="0" applyFont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/>
    </xf>
    <xf numFmtId="4" fontId="2" fillId="5" borderId="1" xfId="0" applyNumberFormat="1" applyFont="1" applyFill="1" applyBorder="1" applyAlignment="1">
      <alignment vertical="center"/>
    </xf>
    <xf numFmtId="0" fontId="4" fillId="4" borderId="1" xfId="0" applyFont="1" applyFill="1" applyBorder="1"/>
    <xf numFmtId="4" fontId="4" fillId="4" borderId="1" xfId="0" applyNumberFormat="1" applyFont="1" applyFill="1" applyBorder="1"/>
    <xf numFmtId="4" fontId="4" fillId="0" borderId="1" xfId="0" applyNumberFormat="1" applyFont="1" applyBorder="1" applyAlignment="1">
      <alignment horizontal="right" indent="1" readingOrder="2"/>
    </xf>
    <xf numFmtId="164" fontId="4" fillId="4" borderId="1" xfId="0" applyNumberFormat="1" applyFont="1" applyFill="1" applyBorder="1" applyAlignment="1">
      <alignment horizontal="right"/>
    </xf>
    <xf numFmtId="0" fontId="2" fillId="5" borderId="1" xfId="0" applyFont="1" applyFill="1" applyBorder="1"/>
    <xf numFmtId="4" fontId="2" fillId="5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wrapText="1"/>
    </xf>
    <xf numFmtId="4" fontId="6" fillId="4" borderId="1" xfId="0" applyNumberFormat="1" applyFont="1" applyFill="1" applyBorder="1"/>
    <xf numFmtId="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left" vertical="center"/>
    </xf>
    <xf numFmtId="4" fontId="2" fillId="6" borderId="1" xfId="0" applyNumberFormat="1" applyFont="1" applyFill="1" applyBorder="1"/>
    <xf numFmtId="0" fontId="11" fillId="8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9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right"/>
    </xf>
    <xf numFmtId="49" fontId="2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4" fontId="14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4" fontId="2" fillId="4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/>
    <xf numFmtId="164" fontId="5" fillId="4" borderId="1" xfId="0" applyNumberFormat="1" applyFont="1" applyFill="1" applyBorder="1" applyAlignment="1">
      <alignment horizontal="right"/>
    </xf>
    <xf numFmtId="0" fontId="2" fillId="10" borderId="1" xfId="0" applyFont="1" applyFill="1" applyBorder="1"/>
    <xf numFmtId="0" fontId="4" fillId="10" borderId="1" xfId="0" applyFont="1" applyFill="1" applyBorder="1"/>
    <xf numFmtId="0" fontId="2" fillId="10" borderId="1" xfId="0" applyFont="1" applyFill="1" applyBorder="1" applyAlignment="1">
      <alignment horizontal="left"/>
    </xf>
    <xf numFmtId="4" fontId="2" fillId="10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wrapText="1"/>
    </xf>
    <xf numFmtId="0" fontId="2" fillId="11" borderId="1" xfId="0" applyFont="1" applyFill="1" applyBorder="1"/>
    <xf numFmtId="4" fontId="2" fillId="11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/>
    <xf numFmtId="0" fontId="12" fillId="0" borderId="0" xfId="0" applyFont="1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5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 wrapText="1"/>
    </xf>
    <xf numFmtId="4" fontId="5" fillId="9" borderId="1" xfId="0" applyNumberFormat="1" applyFont="1" applyFill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" fontId="12" fillId="11" borderId="1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12" borderId="1" xfId="0" applyFont="1" applyFill="1" applyBorder="1" applyAlignment="1">
      <alignment horizontal="left" vertical="center" indent="1"/>
    </xf>
    <xf numFmtId="0" fontId="5" fillId="1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0" fontId="16" fillId="12" borderId="1" xfId="0" applyFont="1" applyFill="1" applyBorder="1" applyAlignment="1">
      <alignment horizontal="left" vertical="center" wrapText="1" indent="1"/>
    </xf>
    <xf numFmtId="4" fontId="16" fillId="12" borderId="1" xfId="0" applyNumberFormat="1" applyFont="1" applyFill="1" applyBorder="1" applyAlignment="1">
      <alignment horizontal="right" indent="1"/>
    </xf>
    <xf numFmtId="0" fontId="16" fillId="10" borderId="1" xfId="0" applyFont="1" applyFill="1" applyBorder="1" applyAlignment="1">
      <alignment horizontal="left" vertical="center" indent="1"/>
    </xf>
    <xf numFmtId="0" fontId="16" fillId="10" borderId="1" xfId="0" applyFont="1" applyFill="1" applyBorder="1" applyAlignment="1">
      <alignment horizontal="left" vertical="center" wrapText="1" indent="1"/>
    </xf>
    <xf numFmtId="4" fontId="16" fillId="10" borderId="1" xfId="0" applyNumberFormat="1" applyFont="1" applyFill="1" applyBorder="1" applyAlignment="1">
      <alignment horizontal="right" indent="1"/>
    </xf>
    <xf numFmtId="0" fontId="14" fillId="10" borderId="1" xfId="0" applyFont="1" applyFill="1" applyBorder="1" applyAlignment="1">
      <alignment horizontal="left" vertical="center" indent="1"/>
    </xf>
    <xf numFmtId="0" fontId="15" fillId="0" borderId="1" xfId="0" applyFont="1" applyBorder="1" applyAlignment="1">
      <alignment vertical="center"/>
    </xf>
    <xf numFmtId="166" fontId="16" fillId="13" borderId="1" xfId="0" applyNumberFormat="1" applyFont="1" applyFill="1" applyBorder="1" applyAlignment="1">
      <alignment horizontal="left" vertical="center" indent="1"/>
    </xf>
    <xf numFmtId="0" fontId="16" fillId="13" borderId="1" xfId="0" applyFont="1" applyFill="1" applyBorder="1" applyAlignment="1">
      <alignment horizontal="left" vertical="center" wrapText="1" indent="1"/>
    </xf>
    <xf numFmtId="4" fontId="16" fillId="13" borderId="1" xfId="0" applyNumberFormat="1" applyFont="1" applyFill="1" applyBorder="1" applyAlignment="1">
      <alignment horizontal="right" indent="1"/>
    </xf>
    <xf numFmtId="0" fontId="16" fillId="4" borderId="1" xfId="0" applyFont="1" applyFill="1" applyBorder="1" applyAlignment="1">
      <alignment horizontal="left" vertical="center" indent="1"/>
    </xf>
    <xf numFmtId="4" fontId="16" fillId="4" borderId="1" xfId="0" applyNumberFormat="1" applyFont="1" applyFill="1" applyBorder="1" applyAlignment="1">
      <alignment horizontal="right" indent="1" readingOrder="2"/>
    </xf>
    <xf numFmtId="0" fontId="14" fillId="0" borderId="1" xfId="0" applyFont="1" applyBorder="1" applyAlignment="1">
      <alignment horizontal="left" indent="1"/>
    </xf>
    <xf numFmtId="0" fontId="14" fillId="4" borderId="1" xfId="0" applyFont="1" applyFill="1" applyBorder="1" applyAlignment="1">
      <alignment horizontal="left" indent="1"/>
    </xf>
    <xf numFmtId="4" fontId="0" fillId="0" borderId="0" xfId="0" applyNumberFormat="1" applyAlignment="1">
      <alignment horizontal="right" indent="1"/>
    </xf>
    <xf numFmtId="0" fontId="14" fillId="4" borderId="1" xfId="0" applyFont="1" applyFill="1" applyBorder="1" applyAlignment="1">
      <alignment horizontal="left" wrapText="1" indent="1"/>
    </xf>
    <xf numFmtId="4" fontId="14" fillId="4" borderId="1" xfId="0" applyNumberFormat="1" applyFont="1" applyFill="1" applyBorder="1" applyAlignment="1">
      <alignment horizontal="right" indent="1"/>
    </xf>
    <xf numFmtId="0" fontId="16" fillId="0" borderId="1" xfId="0" applyFont="1" applyBorder="1" applyAlignment="1">
      <alignment horizontal="left" indent="1"/>
    </xf>
    <xf numFmtId="0" fontId="16" fillId="0" borderId="1" xfId="0" applyFont="1" applyBorder="1" applyAlignment="1">
      <alignment horizontal="left" wrapText="1" indent="1"/>
    </xf>
    <xf numFmtId="4" fontId="16" fillId="0" borderId="1" xfId="0" applyNumberFormat="1" applyFont="1" applyBorder="1" applyAlignment="1">
      <alignment horizontal="right" indent="1"/>
    </xf>
    <xf numFmtId="0" fontId="14" fillId="0" borderId="1" xfId="0" applyFont="1" applyBorder="1" applyAlignment="1">
      <alignment horizontal="left" wrapText="1" indent="1"/>
    </xf>
    <xf numFmtId="4" fontId="14" fillId="0" borderId="1" xfId="0" applyNumberFormat="1" applyFont="1" applyBorder="1" applyAlignment="1">
      <alignment horizontal="right" indent="1"/>
    </xf>
    <xf numFmtId="0" fontId="12" fillId="4" borderId="1" xfId="0" applyFont="1" applyFill="1" applyBorder="1"/>
    <xf numFmtId="0" fontId="6" fillId="0" borderId="1" xfId="0" applyFont="1" applyBorder="1" applyAlignment="1">
      <alignment wrapText="1"/>
    </xf>
    <xf numFmtId="4" fontId="4" fillId="0" borderId="0" xfId="0" applyNumberFormat="1" applyFont="1" applyAlignment="1">
      <alignment horizontal="right" indent="1"/>
    </xf>
    <xf numFmtId="0" fontId="16" fillId="13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left" vertical="center" wrapText="1" indent="1"/>
    </xf>
    <xf numFmtId="4" fontId="16" fillId="4" borderId="1" xfId="0" applyNumberFormat="1" applyFont="1" applyFill="1" applyBorder="1" applyAlignment="1">
      <alignment horizontal="right" indent="1"/>
    </xf>
    <xf numFmtId="0" fontId="14" fillId="4" borderId="1" xfId="0" applyFont="1" applyFill="1" applyBorder="1" applyAlignment="1">
      <alignment horizontal="left" vertical="center" indent="1"/>
    </xf>
    <xf numFmtId="0" fontId="14" fillId="4" borderId="1" xfId="0" applyFont="1" applyFill="1" applyBorder="1" applyAlignment="1">
      <alignment horizontal="left" vertical="center" wrapText="1" indent="1"/>
    </xf>
    <xf numFmtId="49" fontId="16" fillId="13" borderId="1" xfId="0" applyNumberFormat="1" applyFont="1" applyFill="1" applyBorder="1" applyAlignment="1">
      <alignment horizontal="left" vertical="center" indent="1"/>
    </xf>
    <xf numFmtId="0" fontId="5" fillId="13" borderId="1" xfId="0" applyFont="1" applyFill="1" applyBorder="1"/>
    <xf numFmtId="0" fontId="5" fillId="0" borderId="1" xfId="0" applyFont="1" applyBorder="1"/>
    <xf numFmtId="166" fontId="16" fillId="13" borderId="1" xfId="0" applyNumberFormat="1" applyFont="1" applyFill="1" applyBorder="1" applyAlignment="1">
      <alignment horizontal="left" vertical="center" wrapText="1" indent="1"/>
    </xf>
    <xf numFmtId="49" fontId="16" fillId="13" borderId="1" xfId="0" applyNumberFormat="1" applyFont="1" applyFill="1" applyBorder="1" applyAlignment="1">
      <alignment horizontal="left" indent="1"/>
    </xf>
    <xf numFmtId="0" fontId="16" fillId="13" borderId="1" xfId="0" applyFont="1" applyFill="1" applyBorder="1" applyAlignment="1">
      <alignment horizontal="left" indent="1"/>
    </xf>
    <xf numFmtId="0" fontId="5" fillId="4" borderId="1" xfId="0" applyFont="1" applyFill="1" applyBorder="1"/>
    <xf numFmtId="0" fontId="16" fillId="4" borderId="1" xfId="0" applyFont="1" applyFill="1" applyBorder="1" applyAlignment="1">
      <alignment horizontal="left" indent="1"/>
    </xf>
    <xf numFmtId="0" fontId="16" fillId="10" borderId="1" xfId="0" applyFont="1" applyFill="1" applyBorder="1" applyAlignment="1">
      <alignment horizontal="left" indent="1"/>
    </xf>
    <xf numFmtId="0" fontId="16" fillId="10" borderId="1" xfId="0" applyFont="1" applyFill="1" applyBorder="1" applyAlignment="1">
      <alignment horizontal="left" wrapText="1" indent="1"/>
    </xf>
    <xf numFmtId="0" fontId="16" fillId="4" borderId="1" xfId="0" applyFont="1" applyFill="1" applyBorder="1" applyAlignment="1">
      <alignment horizontal="left" wrapText="1" indent="1"/>
    </xf>
    <xf numFmtId="0" fontId="14" fillId="10" borderId="1" xfId="0" applyFont="1" applyFill="1" applyBorder="1" applyAlignment="1">
      <alignment horizontal="left" indent="1"/>
    </xf>
    <xf numFmtId="49" fontId="14" fillId="13" borderId="1" xfId="0" applyNumberFormat="1" applyFont="1" applyFill="1" applyBorder="1" applyAlignment="1">
      <alignment horizontal="left" indent="1"/>
    </xf>
    <xf numFmtId="0" fontId="12" fillId="13" borderId="1" xfId="0" applyFont="1" applyFill="1" applyBorder="1"/>
    <xf numFmtId="0" fontId="16" fillId="13" borderId="1" xfId="0" applyFont="1" applyFill="1" applyBorder="1" applyAlignment="1">
      <alignment horizontal="left" wrapText="1" indent="1"/>
    </xf>
    <xf numFmtId="0" fontId="12" fillId="10" borderId="1" xfId="0" applyFont="1" applyFill="1" applyBorder="1"/>
    <xf numFmtId="4" fontId="14" fillId="4" borderId="1" xfId="0" applyNumberFormat="1" applyFont="1" applyFill="1" applyBorder="1" applyAlignment="1">
      <alignment horizontal="right" vertical="center" indent="1"/>
    </xf>
    <xf numFmtId="0" fontId="17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0" xfId="0" applyFont="1"/>
    <xf numFmtId="0" fontId="12" fillId="0" borderId="1" xfId="0" applyFont="1" applyBorder="1" applyAlignment="1">
      <alignment horizontal="center"/>
    </xf>
  </cellXfs>
  <cellStyles count="2">
    <cellStyle name="Normalno" xfId="0" builtinId="0"/>
    <cellStyle name="Normalno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DAE3F3"/>
      <rgbColor rgb="FFFFFF99"/>
      <rgbColor rgb="FF99CCFF"/>
      <rgbColor rgb="FFFF99CC"/>
      <rgbColor rgb="FFB4C7E7"/>
      <rgbColor rgb="FF9DC3E6"/>
      <rgbColor rgb="FF3366FF"/>
      <rgbColor rgb="FF33CCCC"/>
      <rgbColor rgb="FF99CC00"/>
      <rgbColor rgb="FFFFCC00"/>
      <rgbColor rgb="FFFF9900"/>
      <rgbColor rgb="FFFF6600"/>
      <rgbColor rgb="FF666699"/>
      <rgbColor rgb="FF5B9BD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3"/>
  <sheetViews>
    <sheetView tabSelected="1" topLeftCell="A130" zoomScaleNormal="100" workbookViewId="0">
      <selection activeCell="I20" sqref="I20"/>
    </sheetView>
  </sheetViews>
  <sheetFormatPr defaultColWidth="8.7109375" defaultRowHeight="15" x14ac:dyDescent="0.25"/>
  <cols>
    <col min="1" max="1" width="7.7109375" customWidth="1"/>
    <col min="2" max="2" width="4.85546875" hidden="1" customWidth="1"/>
    <col min="3" max="3" width="0.28515625" hidden="1" customWidth="1"/>
    <col min="4" max="4" width="38.5703125" customWidth="1"/>
    <col min="5" max="5" width="14.5703125" customWidth="1"/>
    <col min="6" max="7" width="17.140625" customWidth="1"/>
    <col min="8" max="8" width="14.140625" customWidth="1"/>
    <col min="9" max="9" width="16.140625" customWidth="1"/>
    <col min="10" max="10" width="14.42578125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5" spans="1:13" ht="18.75" x14ac:dyDescent="0.25">
      <c r="A5" s="4" t="s">
        <v>2</v>
      </c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</row>
    <row r="6" spans="1:13" ht="18.75" x14ac:dyDescent="0.25">
      <c r="A6" s="4"/>
      <c r="B6" s="4"/>
      <c r="C6" s="4"/>
      <c r="D6" s="5"/>
      <c r="E6" s="4"/>
      <c r="F6" s="4"/>
      <c r="G6" s="4"/>
      <c r="H6" s="4"/>
      <c r="I6" s="4"/>
      <c r="J6" s="4"/>
      <c r="K6" s="4"/>
      <c r="L6" s="4"/>
      <c r="M6" s="4"/>
    </row>
    <row r="7" spans="1:13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s="4" customFormat="1" ht="15.75" x14ac:dyDescent="0.25">
      <c r="A8" s="2"/>
      <c r="B8" s="2"/>
      <c r="C8" s="2"/>
      <c r="D8" s="2" t="s">
        <v>3</v>
      </c>
      <c r="E8" s="6"/>
      <c r="F8" s="6"/>
      <c r="G8" s="6"/>
      <c r="H8" s="6"/>
      <c r="I8" s="6"/>
      <c r="J8" s="2"/>
      <c r="K8" s="2"/>
      <c r="L8" s="2"/>
      <c r="M8" s="2"/>
    </row>
    <row r="9" spans="1:13" s="4" customFormat="1" ht="15.75" x14ac:dyDescent="0.25">
      <c r="A9" s="7"/>
      <c r="B9" s="2"/>
      <c r="C9" s="2"/>
      <c r="D9" s="2" t="s">
        <v>4</v>
      </c>
      <c r="E9" s="6"/>
      <c r="F9" s="6"/>
      <c r="G9" s="6"/>
      <c r="H9" s="6"/>
      <c r="I9" s="6"/>
      <c r="J9" s="2"/>
      <c r="K9" s="2"/>
      <c r="L9" s="2"/>
      <c r="M9" s="2"/>
    </row>
    <row r="10" spans="1:13" s="2" customFormat="1" ht="15.75" x14ac:dyDescent="0.25">
      <c r="A10" s="7"/>
      <c r="D10" s="6"/>
      <c r="E10" s="6"/>
      <c r="F10" s="6"/>
      <c r="G10" s="6"/>
      <c r="H10" s="6"/>
      <c r="I10" s="6"/>
    </row>
    <row r="11" spans="1:13" s="2" customFormat="1" ht="15.75" x14ac:dyDescent="0.25">
      <c r="A11" s="8"/>
      <c r="B11" s="9"/>
      <c r="C11" s="3"/>
      <c r="D11" s="10" t="s">
        <v>5</v>
      </c>
      <c r="E11" s="183"/>
      <c r="F11" s="183"/>
      <c r="G11" s="183"/>
      <c r="H11" s="11"/>
      <c r="I11" s="3"/>
      <c r="J11" s="3"/>
      <c r="K11" s="3"/>
      <c r="L11" s="9"/>
    </row>
    <row r="12" spans="1:13" s="2" customFormat="1" ht="41.25" customHeight="1" x14ac:dyDescent="0.25">
      <c r="A12" s="12"/>
      <c r="B12" s="12"/>
      <c r="C12" s="12"/>
      <c r="D12" s="13" t="s">
        <v>6</v>
      </c>
      <c r="E12" s="13" t="s">
        <v>7</v>
      </c>
      <c r="F12" s="13" t="s">
        <v>8</v>
      </c>
      <c r="G12" s="13" t="s">
        <v>9</v>
      </c>
      <c r="H12" s="13" t="s">
        <v>10</v>
      </c>
      <c r="I12" s="13" t="s">
        <v>11</v>
      </c>
      <c r="J12" s="13" t="s">
        <v>12</v>
      </c>
      <c r="K12" s="14"/>
      <c r="L12" s="14"/>
      <c r="M12" s="14"/>
    </row>
    <row r="13" spans="1:13" s="2" customFormat="1" ht="19.5" customHeight="1" x14ac:dyDescent="0.25">
      <c r="D13" s="15" t="s">
        <v>13</v>
      </c>
      <c r="E13" s="16">
        <f t="shared" ref="E13:J13" si="0">E14+E15</f>
        <v>584038.77</v>
      </c>
      <c r="F13" s="16">
        <f t="shared" si="0"/>
        <v>567000</v>
      </c>
      <c r="G13" s="16">
        <f t="shared" si="0"/>
        <v>747972</v>
      </c>
      <c r="H13" s="16">
        <f t="shared" si="0"/>
        <v>962860</v>
      </c>
      <c r="I13" s="16">
        <f t="shared" si="0"/>
        <v>1328550</v>
      </c>
      <c r="J13" s="16">
        <f t="shared" si="0"/>
        <v>1359500</v>
      </c>
    </row>
    <row r="14" spans="1:13" ht="15.75" x14ac:dyDescent="0.25">
      <c r="A14" s="9"/>
      <c r="B14" s="9"/>
      <c r="C14" s="9"/>
      <c r="D14" s="17" t="s">
        <v>14</v>
      </c>
      <c r="E14" s="18">
        <v>584038.77</v>
      </c>
      <c r="F14" s="18">
        <v>567000</v>
      </c>
      <c r="G14" s="19">
        <v>747972</v>
      </c>
      <c r="H14" s="20">
        <v>962860</v>
      </c>
      <c r="I14" s="20">
        <v>1328550</v>
      </c>
      <c r="J14" s="19">
        <v>1359500</v>
      </c>
    </row>
    <row r="15" spans="1:13" s="14" customFormat="1" ht="31.5" x14ac:dyDescent="0.25">
      <c r="A15" s="12"/>
      <c r="B15" s="12"/>
      <c r="C15" s="12"/>
      <c r="D15" s="21" t="s">
        <v>15</v>
      </c>
      <c r="E15" s="22">
        <v>0</v>
      </c>
      <c r="F15" s="22">
        <v>0</v>
      </c>
      <c r="G15" s="22">
        <v>0</v>
      </c>
      <c r="H15" s="22">
        <v>0</v>
      </c>
      <c r="I15" s="18">
        <v>0</v>
      </c>
      <c r="J15" s="18">
        <v>0</v>
      </c>
    </row>
    <row r="16" spans="1:13" ht="19.5" customHeight="1" x14ac:dyDescent="0.25">
      <c r="A16" s="9"/>
      <c r="B16" s="9"/>
      <c r="C16" s="9"/>
      <c r="D16" s="15" t="s">
        <v>16</v>
      </c>
      <c r="E16" s="16">
        <f t="shared" ref="E16:J16" si="1">E17+E18</f>
        <v>587068.82000000007</v>
      </c>
      <c r="F16" s="16">
        <f t="shared" si="1"/>
        <v>567000</v>
      </c>
      <c r="G16" s="16">
        <f t="shared" si="1"/>
        <v>755617</v>
      </c>
      <c r="H16" s="16">
        <f t="shared" si="1"/>
        <v>962860</v>
      </c>
      <c r="I16" s="16">
        <f t="shared" si="1"/>
        <v>1328550</v>
      </c>
      <c r="J16" s="16">
        <f t="shared" si="1"/>
        <v>1359500</v>
      </c>
    </row>
    <row r="17" spans="1:13" ht="15.75" x14ac:dyDescent="0.25">
      <c r="A17" s="9"/>
      <c r="B17" s="9"/>
      <c r="C17" s="9"/>
      <c r="D17" s="17" t="s">
        <v>17</v>
      </c>
      <c r="E17" s="18">
        <v>505967.44</v>
      </c>
      <c r="F17" s="18">
        <v>505400</v>
      </c>
      <c r="G17" s="18">
        <v>677829</v>
      </c>
      <c r="H17" s="19">
        <v>762860</v>
      </c>
      <c r="I17" s="23">
        <v>782550</v>
      </c>
      <c r="J17" s="23">
        <v>813500</v>
      </c>
    </row>
    <row r="18" spans="1:13" ht="15.75" x14ac:dyDescent="0.25">
      <c r="A18" s="12"/>
      <c r="B18" s="12"/>
      <c r="C18" s="12"/>
      <c r="D18" s="21" t="s">
        <v>18</v>
      </c>
      <c r="E18" s="22">
        <v>81101.38</v>
      </c>
      <c r="F18" s="22">
        <v>61600</v>
      </c>
      <c r="G18" s="22">
        <v>77788</v>
      </c>
      <c r="H18" s="22">
        <v>200000</v>
      </c>
      <c r="I18" s="18">
        <v>546000</v>
      </c>
      <c r="J18" s="18">
        <v>546000</v>
      </c>
      <c r="K18" s="14"/>
      <c r="L18" s="14"/>
      <c r="M18" s="14"/>
    </row>
    <row r="19" spans="1:13" ht="19.5" customHeight="1" x14ac:dyDescent="0.25">
      <c r="A19" s="9"/>
      <c r="B19" s="9"/>
      <c r="C19" s="9"/>
      <c r="D19" s="15" t="s">
        <v>19</v>
      </c>
      <c r="E19" s="16">
        <f>E13-E16</f>
        <v>-3030.0500000000466</v>
      </c>
      <c r="F19" s="16">
        <v>0</v>
      </c>
      <c r="G19" s="16">
        <f>G13-G16</f>
        <v>-7645</v>
      </c>
      <c r="H19" s="16">
        <f>H13-H16</f>
        <v>0</v>
      </c>
      <c r="I19" s="16">
        <f>I13-I16</f>
        <v>0</v>
      </c>
      <c r="J19" s="16">
        <f>J13-J16</f>
        <v>0</v>
      </c>
    </row>
    <row r="20" spans="1:13" ht="19.5" customHeight="1" x14ac:dyDescent="0.25">
      <c r="A20" s="9"/>
      <c r="B20" s="9"/>
      <c r="C20" s="9"/>
      <c r="D20" s="24"/>
      <c r="E20" s="25"/>
      <c r="F20" s="25"/>
      <c r="G20" s="25"/>
      <c r="H20" s="25"/>
      <c r="I20" s="25"/>
      <c r="J20" s="25"/>
    </row>
    <row r="21" spans="1:13" ht="15.75" x14ac:dyDescent="0.25">
      <c r="A21" s="9"/>
      <c r="B21" s="9"/>
      <c r="C21" s="9"/>
      <c r="D21" s="2" t="s">
        <v>20</v>
      </c>
      <c r="E21" s="9"/>
      <c r="F21" s="9"/>
      <c r="G21" s="9"/>
      <c r="H21" s="9"/>
      <c r="I21" s="9"/>
      <c r="J21" s="9"/>
    </row>
    <row r="22" spans="1:13" ht="39" customHeight="1" x14ac:dyDescent="0.25">
      <c r="A22" s="12"/>
      <c r="B22" s="12"/>
      <c r="C22" s="12"/>
      <c r="D22" s="26" t="s">
        <v>20</v>
      </c>
      <c r="E22" s="13" t="s">
        <v>7</v>
      </c>
      <c r="F22" s="13" t="s">
        <v>8</v>
      </c>
      <c r="G22" s="13" t="s">
        <v>9</v>
      </c>
      <c r="H22" s="13" t="s">
        <v>10</v>
      </c>
      <c r="I22" s="13" t="s">
        <v>11</v>
      </c>
      <c r="J22" s="13" t="s">
        <v>12</v>
      </c>
      <c r="K22" s="27"/>
      <c r="L22" s="27"/>
      <c r="M22" s="27"/>
    </row>
    <row r="23" spans="1:13" ht="31.5" x14ac:dyDescent="0.25">
      <c r="A23" s="9"/>
      <c r="B23" s="9"/>
      <c r="C23" s="9"/>
      <c r="D23" s="28" t="s">
        <v>21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9"/>
      <c r="L23" s="29"/>
      <c r="M23" s="29"/>
    </row>
    <row r="24" spans="1:13" ht="31.5" x14ac:dyDescent="0.25">
      <c r="A24" s="9"/>
      <c r="B24" s="9"/>
      <c r="C24" s="9"/>
      <c r="D24" s="28" t="s">
        <v>22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9"/>
      <c r="L24" s="29"/>
      <c r="M24" s="29"/>
    </row>
    <row r="25" spans="1:13" ht="15.75" x14ac:dyDescent="0.25">
      <c r="A25" s="9"/>
      <c r="B25" s="9"/>
      <c r="C25" s="9"/>
      <c r="D25" s="30" t="s">
        <v>23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7"/>
      <c r="L25" s="27"/>
      <c r="M25" s="27"/>
    </row>
    <row r="26" spans="1:13" ht="15.75" x14ac:dyDescent="0.25">
      <c r="A26" s="9"/>
      <c r="B26" s="9"/>
      <c r="C26" s="9"/>
      <c r="D26" s="2"/>
      <c r="E26" s="31"/>
      <c r="F26" s="31"/>
      <c r="G26" s="31"/>
      <c r="H26" s="31"/>
      <c r="I26" s="31"/>
      <c r="J26" s="31"/>
      <c r="K26" s="27"/>
      <c r="L26" s="27"/>
      <c r="M26" s="27"/>
    </row>
    <row r="27" spans="1:13" ht="15.75" x14ac:dyDescent="0.25">
      <c r="A27" s="9"/>
      <c r="B27" s="9"/>
      <c r="C27" s="9"/>
      <c r="D27" s="2"/>
      <c r="E27" s="31"/>
      <c r="F27" s="31"/>
      <c r="G27" s="31"/>
      <c r="H27" s="31"/>
      <c r="I27" s="31"/>
      <c r="J27" s="31"/>
      <c r="K27" s="27"/>
      <c r="L27" s="27"/>
      <c r="M27" s="27"/>
    </row>
    <row r="28" spans="1:13" ht="15.75" x14ac:dyDescent="0.25">
      <c r="A28" s="9"/>
      <c r="B28" s="9"/>
      <c r="C28" s="9"/>
      <c r="D28" s="24" t="s">
        <v>24</v>
      </c>
      <c r="E28" s="9"/>
      <c r="F28" s="9"/>
      <c r="G28" s="9"/>
      <c r="H28" s="9"/>
      <c r="I28" s="9"/>
      <c r="J28" s="9"/>
    </row>
    <row r="29" spans="1:13" ht="41.25" customHeight="1" x14ac:dyDescent="0.25">
      <c r="A29" s="12"/>
      <c r="B29" s="12"/>
      <c r="C29" s="12"/>
      <c r="D29" s="32" t="s">
        <v>25</v>
      </c>
      <c r="E29" s="13" t="s">
        <v>7</v>
      </c>
      <c r="F29" s="13" t="s">
        <v>8</v>
      </c>
      <c r="G29" s="13" t="s">
        <v>9</v>
      </c>
      <c r="H29" s="13" t="s">
        <v>10</v>
      </c>
      <c r="I29" s="13" t="s">
        <v>11</v>
      </c>
      <c r="J29" s="13" t="s">
        <v>12</v>
      </c>
      <c r="K29" s="14"/>
      <c r="L29" s="14"/>
      <c r="M29" s="14"/>
    </row>
    <row r="30" spans="1:13" ht="31.5" x14ac:dyDescent="0.25">
      <c r="A30" s="12"/>
      <c r="B30" s="12"/>
      <c r="C30" s="12"/>
      <c r="D30" s="33" t="s">
        <v>26</v>
      </c>
      <c r="E30" s="34">
        <v>1885.22</v>
      </c>
      <c r="F30" s="34">
        <v>0</v>
      </c>
      <c r="G30" s="34">
        <v>-1144.83</v>
      </c>
      <c r="H30" s="34">
        <v>0</v>
      </c>
      <c r="I30" s="34">
        <v>0</v>
      </c>
      <c r="J30" s="34">
        <v>0</v>
      </c>
      <c r="K30" s="14"/>
      <c r="L30" s="14"/>
      <c r="M30" s="14"/>
    </row>
    <row r="31" spans="1:13" ht="47.25" x14ac:dyDescent="0.25">
      <c r="A31" s="12"/>
      <c r="B31" s="12"/>
      <c r="C31" s="12"/>
      <c r="D31" s="33" t="s">
        <v>27</v>
      </c>
      <c r="E31" s="34">
        <v>-1144.83</v>
      </c>
      <c r="F31" s="34">
        <v>0</v>
      </c>
      <c r="G31" s="34">
        <v>7465</v>
      </c>
      <c r="H31" s="34">
        <v>0</v>
      </c>
      <c r="I31" s="34">
        <v>0</v>
      </c>
      <c r="J31" s="34">
        <v>0</v>
      </c>
      <c r="K31" s="14"/>
      <c r="L31" s="14"/>
      <c r="M31" s="14"/>
    </row>
    <row r="32" spans="1:13" ht="15.75" x14ac:dyDescent="0.25">
      <c r="A32" s="12"/>
      <c r="B32" s="12"/>
      <c r="C32" s="12"/>
      <c r="D32" s="9"/>
      <c r="E32" s="9"/>
      <c r="F32" s="9"/>
      <c r="G32" s="35"/>
      <c r="H32" s="35"/>
      <c r="I32" s="35"/>
      <c r="J32" s="35"/>
      <c r="K32" s="14"/>
      <c r="L32" s="14"/>
      <c r="M32" s="14"/>
    </row>
    <row r="33" spans="1:13" ht="27.75" customHeight="1" x14ac:dyDescent="0.25">
      <c r="A33" s="12"/>
      <c r="B33" s="12"/>
      <c r="C33" s="12"/>
      <c r="D33" s="9"/>
      <c r="E33" s="9"/>
      <c r="F33" s="9"/>
      <c r="G33" s="35"/>
      <c r="H33" s="35"/>
      <c r="I33" s="35"/>
      <c r="J33" s="35"/>
      <c r="K33" s="14"/>
      <c r="L33" s="14"/>
      <c r="M33" s="14"/>
    </row>
    <row r="34" spans="1:13" ht="27.75" customHeight="1" x14ac:dyDescent="0.25">
      <c r="A34" s="12"/>
      <c r="B34" s="12"/>
      <c r="C34" s="12"/>
      <c r="D34" s="2"/>
      <c r="E34" s="9"/>
      <c r="F34" s="9"/>
      <c r="G34" s="9"/>
      <c r="H34" s="9"/>
      <c r="I34" s="9"/>
      <c r="J34" s="9"/>
      <c r="K34" s="14"/>
      <c r="L34" s="14"/>
      <c r="M34" s="14"/>
    </row>
    <row r="35" spans="1:13" ht="15.75" x14ac:dyDescent="0.25">
      <c r="A35" s="12"/>
      <c r="B35" s="12"/>
      <c r="C35" s="12"/>
      <c r="D35" s="2" t="s">
        <v>28</v>
      </c>
      <c r="E35" s="9"/>
      <c r="F35" s="9"/>
      <c r="G35" s="9"/>
      <c r="H35" s="9"/>
      <c r="I35" s="9"/>
      <c r="J35" s="9"/>
      <c r="K35" s="14"/>
      <c r="L35" s="14"/>
      <c r="M35" s="14"/>
    </row>
    <row r="36" spans="1:13" ht="36" customHeight="1" x14ac:dyDescent="0.25">
      <c r="A36" s="12"/>
      <c r="B36" s="12"/>
      <c r="C36" s="12"/>
      <c r="D36" s="2" t="s">
        <v>29</v>
      </c>
      <c r="E36" s="9"/>
      <c r="F36" s="9"/>
      <c r="G36" s="9"/>
      <c r="H36" s="9"/>
      <c r="I36" s="9"/>
      <c r="J36" s="9"/>
      <c r="K36" s="14"/>
      <c r="L36" s="14"/>
      <c r="M36" s="14"/>
    </row>
    <row r="37" spans="1:13" ht="37.5" customHeight="1" x14ac:dyDescent="0.25">
      <c r="A37" s="12"/>
      <c r="B37" s="12"/>
      <c r="C37" s="12"/>
      <c r="D37" s="2"/>
      <c r="E37" s="9"/>
      <c r="F37" s="9"/>
      <c r="G37" s="9"/>
      <c r="H37" s="9"/>
      <c r="I37" s="9"/>
      <c r="J37" s="9"/>
      <c r="K37" s="14"/>
      <c r="L37" s="14"/>
      <c r="M37" s="14"/>
    </row>
    <row r="38" spans="1:13" ht="31.5" x14ac:dyDescent="0.25">
      <c r="A38" s="36" t="s">
        <v>30</v>
      </c>
      <c r="B38" s="9"/>
      <c r="C38" s="9"/>
      <c r="D38" s="37" t="s">
        <v>31</v>
      </c>
      <c r="E38" s="13" t="s">
        <v>7</v>
      </c>
      <c r="F38" s="13" t="s">
        <v>8</v>
      </c>
      <c r="G38" s="13" t="s">
        <v>9</v>
      </c>
      <c r="H38" s="13" t="s">
        <v>10</v>
      </c>
      <c r="I38" s="13" t="s">
        <v>11</v>
      </c>
      <c r="J38" s="13" t="s">
        <v>12</v>
      </c>
      <c r="K38" s="27"/>
      <c r="L38" s="27"/>
    </row>
    <row r="39" spans="1:13" ht="15.75" x14ac:dyDescent="0.25">
      <c r="A39" s="38">
        <v>1</v>
      </c>
      <c r="B39" s="9"/>
      <c r="C39" s="9"/>
      <c r="D39" s="39">
        <v>2</v>
      </c>
      <c r="E39" s="38">
        <v>3</v>
      </c>
      <c r="F39" s="38"/>
      <c r="G39" s="38">
        <v>4</v>
      </c>
      <c r="H39" s="38">
        <v>5</v>
      </c>
      <c r="I39" s="40">
        <v>6</v>
      </c>
      <c r="J39" s="40">
        <v>7</v>
      </c>
      <c r="K39" s="27"/>
      <c r="L39" s="27"/>
    </row>
    <row r="40" spans="1:13" ht="15.75" x14ac:dyDescent="0.25">
      <c r="A40" s="41">
        <v>6</v>
      </c>
      <c r="B40" s="2" t="s">
        <v>32</v>
      </c>
      <c r="C40" s="2"/>
      <c r="D40" s="42" t="s">
        <v>33</v>
      </c>
      <c r="E40" s="43">
        <f>E41+E42+E43+E44+E45+E48</f>
        <v>584038.77</v>
      </c>
      <c r="F40" s="43">
        <f>F41+F42+F43+F44+F45+F48</f>
        <v>567000</v>
      </c>
      <c r="G40" s="43">
        <f>G41+G42+G43+G44+G45+G46</f>
        <v>747972</v>
      </c>
      <c r="H40" s="43">
        <f>H41+H42+H43+H44+H45+H48</f>
        <v>962860</v>
      </c>
      <c r="I40" s="43">
        <f>I41+I42+I43+I44+I45+I48</f>
        <v>1328550</v>
      </c>
      <c r="J40" s="43">
        <f>J41+J42+J43+J44+J45+J48</f>
        <v>1359500</v>
      </c>
    </row>
    <row r="41" spans="1:13" ht="31.5" x14ac:dyDescent="0.25">
      <c r="A41" s="44">
        <v>63</v>
      </c>
      <c r="B41" s="45" t="s">
        <v>28</v>
      </c>
      <c r="C41" s="45"/>
      <c r="D41" s="46" t="s">
        <v>34</v>
      </c>
      <c r="E41" s="19">
        <v>66800</v>
      </c>
      <c r="F41" s="19">
        <v>56000</v>
      </c>
      <c r="G41" s="19">
        <v>120637</v>
      </c>
      <c r="H41" s="19">
        <v>31500</v>
      </c>
      <c r="I41" s="19">
        <v>35725</v>
      </c>
      <c r="J41" s="19">
        <v>41950</v>
      </c>
    </row>
    <row r="42" spans="1:13" ht="15.75" x14ac:dyDescent="0.25">
      <c r="A42" s="47">
        <v>64</v>
      </c>
      <c r="B42" s="45"/>
      <c r="C42" s="45"/>
      <c r="D42" s="46" t="s">
        <v>35</v>
      </c>
      <c r="E42" s="48">
        <v>49.52</v>
      </c>
      <c r="F42" s="48">
        <v>0</v>
      </c>
      <c r="G42" s="48">
        <v>50</v>
      </c>
      <c r="H42" s="48">
        <v>0</v>
      </c>
      <c r="I42" s="49">
        <v>0</v>
      </c>
      <c r="J42" s="49">
        <v>0</v>
      </c>
    </row>
    <row r="43" spans="1:13" ht="29.25" customHeight="1" x14ac:dyDescent="0.25">
      <c r="A43" s="44">
        <v>65</v>
      </c>
      <c r="B43" s="45"/>
      <c r="C43" s="45"/>
      <c r="D43" s="46" t="s">
        <v>36</v>
      </c>
      <c r="E43" s="19">
        <v>24706.41</v>
      </c>
      <c r="F43" s="19">
        <v>13600</v>
      </c>
      <c r="G43" s="19">
        <v>17000</v>
      </c>
      <c r="H43" s="19">
        <v>22800</v>
      </c>
      <c r="I43" s="19">
        <v>25000</v>
      </c>
      <c r="J43" s="49">
        <v>27000</v>
      </c>
    </row>
    <row r="44" spans="1:13" ht="47.25" x14ac:dyDescent="0.25">
      <c r="A44" s="44">
        <v>66</v>
      </c>
      <c r="B44" s="45"/>
      <c r="C44" s="45"/>
      <c r="D44" s="46" t="s">
        <v>37</v>
      </c>
      <c r="E44" s="19">
        <v>8286.6299999999992</v>
      </c>
      <c r="F44" s="19">
        <v>8000</v>
      </c>
      <c r="G44" s="19">
        <v>7950</v>
      </c>
      <c r="H44" s="19">
        <v>9800</v>
      </c>
      <c r="I44" s="19">
        <v>10800</v>
      </c>
      <c r="J44" s="49">
        <v>13000</v>
      </c>
    </row>
    <row r="45" spans="1:13" ht="15.75" x14ac:dyDescent="0.25">
      <c r="A45" s="44">
        <v>67</v>
      </c>
      <c r="B45" s="45"/>
      <c r="C45" s="45"/>
      <c r="D45" s="46" t="s">
        <v>38</v>
      </c>
      <c r="E45" s="19">
        <v>484196.21</v>
      </c>
      <c r="F45" s="19">
        <v>489400</v>
      </c>
      <c r="G45" s="19">
        <v>602335</v>
      </c>
      <c r="H45" s="19">
        <v>898760</v>
      </c>
      <c r="I45" s="19">
        <v>1257025</v>
      </c>
      <c r="J45" s="49">
        <v>1277550</v>
      </c>
    </row>
    <row r="46" spans="1:13" ht="15.75" x14ac:dyDescent="0.25">
      <c r="A46" s="44">
        <v>68</v>
      </c>
      <c r="B46" s="45"/>
      <c r="C46" s="45"/>
      <c r="D46" s="46" t="s">
        <v>39</v>
      </c>
      <c r="E46" s="19">
        <v>0</v>
      </c>
      <c r="F46" s="19"/>
      <c r="G46" s="19">
        <v>0</v>
      </c>
      <c r="H46" s="19">
        <v>0</v>
      </c>
      <c r="I46" s="49">
        <v>0</v>
      </c>
      <c r="J46" s="49">
        <v>0</v>
      </c>
    </row>
    <row r="47" spans="1:13" ht="31.5" x14ac:dyDescent="0.25">
      <c r="A47" s="50">
        <v>7</v>
      </c>
      <c r="B47" s="45"/>
      <c r="C47" s="45"/>
      <c r="D47" s="51" t="s">
        <v>40</v>
      </c>
      <c r="E47" s="52">
        <f t="shared" ref="E47:J47" si="2">E48</f>
        <v>0</v>
      </c>
      <c r="F47" s="52">
        <f t="shared" si="2"/>
        <v>0</v>
      </c>
      <c r="G47" s="52">
        <f t="shared" si="2"/>
        <v>0</v>
      </c>
      <c r="H47" s="52">
        <f t="shared" si="2"/>
        <v>0</v>
      </c>
      <c r="I47" s="52">
        <f t="shared" si="2"/>
        <v>0</v>
      </c>
      <c r="J47" s="52">
        <f t="shared" si="2"/>
        <v>0</v>
      </c>
      <c r="K47" s="53"/>
      <c r="L47" s="53"/>
      <c r="M47" s="53"/>
    </row>
    <row r="48" spans="1:13" ht="27.6" customHeight="1" x14ac:dyDescent="0.25">
      <c r="A48" s="54">
        <v>72</v>
      </c>
      <c r="B48" s="9"/>
      <c r="C48" s="9"/>
      <c r="D48" s="55" t="s">
        <v>41</v>
      </c>
      <c r="E48" s="19">
        <v>0</v>
      </c>
      <c r="F48" s="19">
        <v>0</v>
      </c>
      <c r="G48" s="19">
        <v>0</v>
      </c>
      <c r="H48" s="19">
        <v>0</v>
      </c>
      <c r="I48" s="49">
        <v>0</v>
      </c>
      <c r="J48" s="49">
        <v>0</v>
      </c>
    </row>
    <row r="49" spans="1:13" ht="27.6" customHeight="1" x14ac:dyDescent="0.25">
      <c r="A49" s="56"/>
      <c r="B49" s="57"/>
      <c r="C49" s="57"/>
      <c r="D49" s="58" t="s">
        <v>42</v>
      </c>
      <c r="E49" s="43">
        <f t="shared" ref="E49:J49" si="3">E40+E47</f>
        <v>584038.77</v>
      </c>
      <c r="F49" s="43">
        <f t="shared" si="3"/>
        <v>567000</v>
      </c>
      <c r="G49" s="43">
        <f t="shared" si="3"/>
        <v>747972</v>
      </c>
      <c r="H49" s="43">
        <f t="shared" si="3"/>
        <v>962860</v>
      </c>
      <c r="I49" s="43">
        <f t="shared" si="3"/>
        <v>1328550</v>
      </c>
      <c r="J49" s="43">
        <f t="shared" si="3"/>
        <v>1359500</v>
      </c>
    </row>
    <row r="50" spans="1:13" ht="27.75" customHeight="1" x14ac:dyDescent="0.25">
      <c r="A50" s="9"/>
      <c r="B50" s="9"/>
      <c r="C50" s="9"/>
      <c r="D50" s="59"/>
      <c r="E50" s="60"/>
      <c r="F50" s="60"/>
      <c r="G50" s="60"/>
      <c r="H50" s="60"/>
      <c r="I50" s="61"/>
      <c r="J50" s="61"/>
    </row>
    <row r="51" spans="1:13" ht="35.25" customHeight="1" x14ac:dyDescent="0.25">
      <c r="A51" s="9"/>
      <c r="B51" s="9"/>
      <c r="C51" s="9"/>
      <c r="D51" s="62"/>
      <c r="E51" s="60"/>
      <c r="F51" s="60"/>
      <c r="G51" s="60"/>
      <c r="H51" s="60"/>
      <c r="I51" s="61"/>
      <c r="J51" s="61"/>
    </row>
    <row r="52" spans="1:13" ht="15.75" x14ac:dyDescent="0.25">
      <c r="A52" s="9"/>
      <c r="B52" s="9"/>
      <c r="C52" s="9"/>
      <c r="D52" s="59"/>
      <c r="E52" s="60"/>
      <c r="F52" s="60"/>
      <c r="G52" s="60"/>
      <c r="H52" s="60"/>
      <c r="I52" s="61"/>
      <c r="J52" s="61"/>
    </row>
    <row r="53" spans="1:13" s="53" customFormat="1" ht="15.75" x14ac:dyDescent="0.25">
      <c r="A53" s="9"/>
      <c r="B53" s="9"/>
      <c r="C53" s="9"/>
      <c r="D53" s="59"/>
      <c r="E53" s="60"/>
      <c r="F53" s="60"/>
      <c r="G53" s="60"/>
      <c r="H53" s="60"/>
      <c r="I53" s="61"/>
      <c r="J53" s="61"/>
      <c r="K53"/>
      <c r="L53"/>
      <c r="M53"/>
    </row>
    <row r="54" spans="1:13" ht="47.25" customHeight="1" x14ac:dyDescent="0.25">
      <c r="A54" s="9"/>
      <c r="B54" s="63"/>
      <c r="C54" s="63"/>
      <c r="D54" s="64" t="s">
        <v>43</v>
      </c>
      <c r="E54" s="60"/>
      <c r="F54" s="60"/>
      <c r="G54" s="60"/>
      <c r="H54" s="60"/>
      <c r="I54" s="61"/>
      <c r="J54" s="61"/>
    </row>
    <row r="55" spans="1:13" ht="60.75" customHeight="1" x14ac:dyDescent="0.25">
      <c r="A55" s="36" t="s">
        <v>30</v>
      </c>
      <c r="B55" s="9"/>
      <c r="C55" s="9"/>
      <c r="D55" s="65" t="s">
        <v>31</v>
      </c>
      <c r="E55" s="13" t="s">
        <v>7</v>
      </c>
      <c r="F55" s="13" t="s">
        <v>8</v>
      </c>
      <c r="G55" s="13" t="s">
        <v>9</v>
      </c>
      <c r="H55" s="13" t="s">
        <v>10</v>
      </c>
      <c r="I55" s="13" t="s">
        <v>11</v>
      </c>
      <c r="J55" s="13" t="s">
        <v>12</v>
      </c>
    </row>
    <row r="56" spans="1:13" ht="18.75" customHeight="1" x14ac:dyDescent="0.25">
      <c r="A56" s="66">
        <v>3</v>
      </c>
      <c r="B56" s="9"/>
      <c r="C56" s="9"/>
      <c r="D56" s="65" t="s">
        <v>44</v>
      </c>
      <c r="E56" s="67">
        <f t="shared" ref="E56:J56" si="4">E57+E58+E60+E59</f>
        <v>505967.44</v>
      </c>
      <c r="F56" s="67">
        <f t="shared" si="4"/>
        <v>505400</v>
      </c>
      <c r="G56" s="67">
        <f t="shared" si="4"/>
        <v>677829</v>
      </c>
      <c r="H56" s="67">
        <f t="shared" si="4"/>
        <v>762860</v>
      </c>
      <c r="I56" s="67">
        <f t="shared" si="4"/>
        <v>782550</v>
      </c>
      <c r="J56" s="67">
        <f t="shared" si="4"/>
        <v>813500</v>
      </c>
    </row>
    <row r="57" spans="1:13" ht="18" customHeight="1" x14ac:dyDescent="0.25">
      <c r="A57" s="47">
        <v>31</v>
      </c>
      <c r="B57" s="45"/>
      <c r="C57" s="45"/>
      <c r="D57" s="68" t="s">
        <v>45</v>
      </c>
      <c r="E57" s="69">
        <v>294523.36</v>
      </c>
      <c r="F57" s="69">
        <v>359000</v>
      </c>
      <c r="G57" s="69">
        <v>445590</v>
      </c>
      <c r="H57" s="69">
        <v>579650</v>
      </c>
      <c r="I57" s="70">
        <v>585000</v>
      </c>
      <c r="J57" s="70">
        <v>600000</v>
      </c>
    </row>
    <row r="58" spans="1:13" ht="15.75" x14ac:dyDescent="0.25">
      <c r="A58" s="47">
        <v>32</v>
      </c>
      <c r="B58" s="45"/>
      <c r="C58" s="45"/>
      <c r="D58" s="68" t="s">
        <v>46</v>
      </c>
      <c r="E58" s="69">
        <v>210267.79</v>
      </c>
      <c r="F58" s="69">
        <v>146050</v>
      </c>
      <c r="G58" s="69">
        <v>231664</v>
      </c>
      <c r="H58" s="69">
        <v>182510</v>
      </c>
      <c r="I58" s="69">
        <v>196550</v>
      </c>
      <c r="J58" s="71">
        <v>212300</v>
      </c>
    </row>
    <row r="59" spans="1:13" ht="15.75" x14ac:dyDescent="0.25">
      <c r="A59" s="47">
        <v>34</v>
      </c>
      <c r="B59" s="45"/>
      <c r="C59" s="45"/>
      <c r="D59" s="68" t="s">
        <v>47</v>
      </c>
      <c r="E59" s="69">
        <v>1176.29</v>
      </c>
      <c r="F59" s="69">
        <v>350</v>
      </c>
      <c r="G59" s="69">
        <v>575</v>
      </c>
      <c r="H59" s="69">
        <v>700</v>
      </c>
      <c r="I59" s="69">
        <v>1000</v>
      </c>
      <c r="J59" s="71">
        <v>1200</v>
      </c>
    </row>
    <row r="60" spans="1:13" ht="15.75" x14ac:dyDescent="0.25">
      <c r="A60" s="47">
        <v>38</v>
      </c>
      <c r="B60" s="45"/>
      <c r="C60" s="45"/>
      <c r="D60" s="68" t="s">
        <v>48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71">
        <v>0</v>
      </c>
    </row>
    <row r="61" spans="1:13" ht="15.75" x14ac:dyDescent="0.25">
      <c r="A61" s="66">
        <v>4</v>
      </c>
      <c r="B61" s="9"/>
      <c r="C61" s="9"/>
      <c r="D61" s="72" t="s">
        <v>49</v>
      </c>
      <c r="E61" s="73">
        <f t="shared" ref="E61:J61" si="5">E62+E63+E64</f>
        <v>81101.38</v>
      </c>
      <c r="F61" s="73">
        <f t="shared" si="5"/>
        <v>61600</v>
      </c>
      <c r="G61" s="73">
        <f t="shared" si="5"/>
        <v>77788</v>
      </c>
      <c r="H61" s="73">
        <f t="shared" si="5"/>
        <v>200000</v>
      </c>
      <c r="I61" s="73">
        <f t="shared" si="5"/>
        <v>546000</v>
      </c>
      <c r="J61" s="73">
        <f t="shared" si="5"/>
        <v>546000</v>
      </c>
    </row>
    <row r="62" spans="1:13" ht="15.75" x14ac:dyDescent="0.25">
      <c r="A62" s="47">
        <v>41</v>
      </c>
      <c r="B62" s="45"/>
      <c r="C62" s="45"/>
      <c r="D62" s="68" t="s">
        <v>50</v>
      </c>
      <c r="E62" s="69">
        <v>0</v>
      </c>
      <c r="F62" s="69">
        <v>0</v>
      </c>
      <c r="G62" s="69">
        <v>3750</v>
      </c>
      <c r="H62" s="69">
        <v>150000</v>
      </c>
      <c r="I62" s="69">
        <v>500000</v>
      </c>
      <c r="J62" s="71">
        <v>500000</v>
      </c>
    </row>
    <row r="63" spans="1:13" ht="15.75" x14ac:dyDescent="0.25">
      <c r="A63" s="47">
        <v>42</v>
      </c>
      <c r="B63" s="45"/>
      <c r="C63" s="45"/>
      <c r="D63" s="68" t="s">
        <v>51</v>
      </c>
      <c r="E63" s="69">
        <v>35346.379999999997</v>
      </c>
      <c r="F63" s="69">
        <v>43600</v>
      </c>
      <c r="G63" s="69">
        <v>74038</v>
      </c>
      <c r="H63" s="69">
        <v>41000</v>
      </c>
      <c r="I63" s="69">
        <v>46000</v>
      </c>
      <c r="J63" s="71">
        <v>46000</v>
      </c>
    </row>
    <row r="64" spans="1:13" ht="31.5" x14ac:dyDescent="0.25">
      <c r="A64" s="74">
        <v>45</v>
      </c>
      <c r="B64" s="45"/>
      <c r="C64" s="45"/>
      <c r="D64" s="75" t="s">
        <v>52</v>
      </c>
      <c r="E64" s="76">
        <v>45755</v>
      </c>
      <c r="F64" s="76">
        <v>18000</v>
      </c>
      <c r="G64" s="76">
        <v>0</v>
      </c>
      <c r="H64" s="76">
        <v>9000</v>
      </c>
      <c r="I64" s="77">
        <v>0</v>
      </c>
      <c r="J64" s="78">
        <v>0</v>
      </c>
    </row>
    <row r="65" spans="1:10" ht="21.6" customHeight="1" x14ac:dyDescent="0.25">
      <c r="A65" s="79"/>
      <c r="B65" s="9"/>
      <c r="C65" s="9"/>
      <c r="D65" s="42" t="s">
        <v>53</v>
      </c>
      <c r="E65" s="80">
        <f t="shared" ref="E65:J65" si="6">E56+E61</f>
        <v>587068.82000000007</v>
      </c>
      <c r="F65" s="80">
        <f t="shared" si="6"/>
        <v>567000</v>
      </c>
      <c r="G65" s="80">
        <f t="shared" si="6"/>
        <v>755617</v>
      </c>
      <c r="H65" s="80">
        <f t="shared" si="6"/>
        <v>962860</v>
      </c>
      <c r="I65" s="80">
        <f t="shared" si="6"/>
        <v>1328550</v>
      </c>
      <c r="J65" s="80">
        <f t="shared" si="6"/>
        <v>1359500</v>
      </c>
    </row>
    <row r="66" spans="1:10" ht="15.7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ht="15.7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ht="15.7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ht="15.75" x14ac:dyDescent="0.25">
      <c r="A69" s="9"/>
      <c r="B69" s="81"/>
      <c r="C69" s="81"/>
      <c r="D69" s="9"/>
      <c r="E69" s="9"/>
      <c r="F69" s="9"/>
      <c r="G69" s="9"/>
      <c r="H69" s="9"/>
      <c r="I69" s="9"/>
      <c r="J69" s="9"/>
    </row>
    <row r="70" spans="1:10" ht="42" customHeight="1" x14ac:dyDescent="0.25">
      <c r="A70" s="9"/>
      <c r="B70" s="9"/>
      <c r="C70" s="9"/>
      <c r="D70" s="184"/>
      <c r="E70" s="184"/>
      <c r="F70" s="184"/>
      <c r="G70" s="184"/>
      <c r="H70" s="184"/>
      <c r="I70" s="184"/>
      <c r="J70" s="184"/>
    </row>
    <row r="71" spans="1:10" ht="15.7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ht="15.75" x14ac:dyDescent="0.25">
      <c r="A72" s="9"/>
      <c r="B72" s="9"/>
      <c r="C72" s="9"/>
      <c r="D72" s="185" t="s">
        <v>54</v>
      </c>
      <c r="E72" s="185"/>
      <c r="F72" s="185"/>
      <c r="G72" s="185"/>
      <c r="H72" s="185"/>
      <c r="I72" s="185"/>
      <c r="J72" s="185"/>
    </row>
    <row r="73" spans="1:10" ht="15.7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ht="47.25" x14ac:dyDescent="0.25">
      <c r="A74" s="82" t="s">
        <v>55</v>
      </c>
      <c r="B74" s="83"/>
      <c r="C74" s="9"/>
      <c r="D74" s="84" t="s">
        <v>56</v>
      </c>
      <c r="E74" s="13" t="s">
        <v>7</v>
      </c>
      <c r="F74" s="13" t="s">
        <v>8</v>
      </c>
      <c r="G74" s="13" t="s">
        <v>9</v>
      </c>
      <c r="H74" s="13" t="s">
        <v>10</v>
      </c>
      <c r="I74" s="13" t="s">
        <v>11</v>
      </c>
      <c r="J74" s="13" t="s">
        <v>12</v>
      </c>
    </row>
    <row r="75" spans="1:10" ht="15.75" x14ac:dyDescent="0.25">
      <c r="A75" s="85">
        <v>1</v>
      </c>
      <c r="B75" s="86"/>
      <c r="C75" s="9"/>
      <c r="D75" s="83"/>
      <c r="E75" s="87">
        <v>2</v>
      </c>
      <c r="F75" s="87"/>
      <c r="G75" s="87">
        <v>3</v>
      </c>
      <c r="H75" s="87">
        <v>4</v>
      </c>
      <c r="I75" s="87">
        <v>5</v>
      </c>
      <c r="J75" s="87">
        <v>6</v>
      </c>
    </row>
    <row r="76" spans="1:10" ht="15.75" x14ac:dyDescent="0.25">
      <c r="A76" s="88">
        <v>1</v>
      </c>
      <c r="B76" s="83"/>
      <c r="C76" s="9"/>
      <c r="D76" s="88" t="s">
        <v>57</v>
      </c>
      <c r="E76" s="89">
        <f t="shared" ref="E76:J76" si="7">E77</f>
        <v>484196.21</v>
      </c>
      <c r="F76" s="89">
        <f t="shared" si="7"/>
        <v>489400</v>
      </c>
      <c r="G76" s="89">
        <f t="shared" si="7"/>
        <v>602335</v>
      </c>
      <c r="H76" s="89">
        <f t="shared" si="7"/>
        <v>898760</v>
      </c>
      <c r="I76" s="89">
        <f t="shared" si="7"/>
        <v>1257025</v>
      </c>
      <c r="J76" s="89">
        <f t="shared" si="7"/>
        <v>1277550</v>
      </c>
    </row>
    <row r="77" spans="1:10" ht="15.75" x14ac:dyDescent="0.25">
      <c r="A77" s="44" t="s">
        <v>58</v>
      </c>
      <c r="B77" s="83"/>
      <c r="C77" s="9"/>
      <c r="D77" s="46" t="s">
        <v>59</v>
      </c>
      <c r="E77" s="19">
        <v>484196.21</v>
      </c>
      <c r="F77" s="19">
        <v>489400</v>
      </c>
      <c r="G77" s="19">
        <v>602335</v>
      </c>
      <c r="H77" s="19">
        <v>898760</v>
      </c>
      <c r="I77" s="19">
        <v>1257025</v>
      </c>
      <c r="J77" s="49">
        <v>1277550</v>
      </c>
    </row>
    <row r="78" spans="1:10" ht="15.75" x14ac:dyDescent="0.25">
      <c r="A78" s="90">
        <v>3</v>
      </c>
      <c r="B78" s="83"/>
      <c r="C78" s="2"/>
      <c r="D78" s="91" t="s">
        <v>60</v>
      </c>
      <c r="E78" s="89">
        <f t="shared" ref="E78:J78" si="8">E79</f>
        <v>8336.15</v>
      </c>
      <c r="F78" s="89">
        <f t="shared" si="8"/>
        <v>8000</v>
      </c>
      <c r="G78" s="89">
        <f t="shared" si="8"/>
        <v>8000</v>
      </c>
      <c r="H78" s="89">
        <f t="shared" si="8"/>
        <v>9800</v>
      </c>
      <c r="I78" s="89">
        <f t="shared" si="8"/>
        <v>10800</v>
      </c>
      <c r="J78" s="89">
        <f t="shared" si="8"/>
        <v>13000</v>
      </c>
    </row>
    <row r="79" spans="1:10" ht="15.75" x14ac:dyDescent="0.25">
      <c r="A79" s="92" t="s">
        <v>61</v>
      </c>
      <c r="B79" s="83"/>
      <c r="C79" s="9"/>
      <c r="D79" s="46" t="s">
        <v>62</v>
      </c>
      <c r="E79" s="19">
        <v>8336.15</v>
      </c>
      <c r="F79" s="19">
        <v>8000</v>
      </c>
      <c r="G79" s="19">
        <v>8000</v>
      </c>
      <c r="H79" s="19">
        <v>9800</v>
      </c>
      <c r="I79" s="19">
        <v>10800</v>
      </c>
      <c r="J79" s="93">
        <v>13000</v>
      </c>
    </row>
    <row r="80" spans="1:10" ht="39.75" customHeight="1" x14ac:dyDescent="0.25">
      <c r="A80" s="94" t="s">
        <v>63</v>
      </c>
      <c r="B80" s="83"/>
      <c r="C80" s="83"/>
      <c r="D80" s="91" t="s">
        <v>64</v>
      </c>
      <c r="E80" s="89">
        <f t="shared" ref="E80:J80" si="9">E81</f>
        <v>24706.41</v>
      </c>
      <c r="F80" s="89">
        <f t="shared" si="9"/>
        <v>13600</v>
      </c>
      <c r="G80" s="89">
        <f t="shared" si="9"/>
        <v>17000</v>
      </c>
      <c r="H80" s="89">
        <f t="shared" si="9"/>
        <v>22800</v>
      </c>
      <c r="I80" s="89">
        <f t="shared" si="9"/>
        <v>25000</v>
      </c>
      <c r="J80" s="89">
        <f t="shared" si="9"/>
        <v>27000</v>
      </c>
    </row>
    <row r="81" spans="1:10" ht="15.75" x14ac:dyDescent="0.25">
      <c r="A81" s="95" t="s">
        <v>65</v>
      </c>
      <c r="B81" s="83"/>
      <c r="C81" s="83"/>
      <c r="D81" s="46" t="s">
        <v>66</v>
      </c>
      <c r="E81" s="19">
        <v>24706.41</v>
      </c>
      <c r="F81" s="19">
        <v>13600</v>
      </c>
      <c r="G81" s="96">
        <v>17000</v>
      </c>
      <c r="H81" s="19">
        <v>22800</v>
      </c>
      <c r="I81" s="19">
        <v>25000</v>
      </c>
      <c r="J81" s="49">
        <v>27000</v>
      </c>
    </row>
    <row r="82" spans="1:10" ht="15.75" x14ac:dyDescent="0.25">
      <c r="A82" s="90">
        <v>5</v>
      </c>
      <c r="B82" s="83"/>
      <c r="C82" s="83"/>
      <c r="D82" s="91" t="s">
        <v>67</v>
      </c>
      <c r="E82" s="89">
        <f t="shared" ref="E82:J82" si="10">E83+E84+E85</f>
        <v>66800</v>
      </c>
      <c r="F82" s="89">
        <f t="shared" si="10"/>
        <v>56000</v>
      </c>
      <c r="G82" s="89">
        <f t="shared" si="10"/>
        <v>120637</v>
      </c>
      <c r="H82" s="89">
        <f t="shared" si="10"/>
        <v>31500</v>
      </c>
      <c r="I82" s="89">
        <f t="shared" si="10"/>
        <v>35725</v>
      </c>
      <c r="J82" s="89">
        <f t="shared" si="10"/>
        <v>41950</v>
      </c>
    </row>
    <row r="83" spans="1:10" ht="15.75" x14ac:dyDescent="0.25">
      <c r="A83" s="47" t="s">
        <v>68</v>
      </c>
      <c r="B83" s="83"/>
      <c r="C83" s="83"/>
      <c r="D83" s="68" t="s">
        <v>69</v>
      </c>
      <c r="E83" s="97">
        <v>0</v>
      </c>
      <c r="F83" s="97">
        <v>0</v>
      </c>
      <c r="G83" s="97">
        <v>0</v>
      </c>
      <c r="H83" s="97">
        <v>0</v>
      </c>
      <c r="I83" s="19">
        <v>0</v>
      </c>
      <c r="J83" s="93">
        <v>0</v>
      </c>
    </row>
    <row r="84" spans="1:10" ht="15.75" x14ac:dyDescent="0.25">
      <c r="A84" s="44" t="s">
        <v>70</v>
      </c>
      <c r="B84" s="83"/>
      <c r="C84" s="83"/>
      <c r="D84" s="98" t="s">
        <v>71</v>
      </c>
      <c r="E84" s="97">
        <v>25300</v>
      </c>
      <c r="F84" s="97">
        <v>26000</v>
      </c>
      <c r="G84" s="97">
        <v>25600</v>
      </c>
      <c r="H84" s="97">
        <v>24500</v>
      </c>
      <c r="I84" s="99">
        <f>H84*1.05</f>
        <v>25725</v>
      </c>
      <c r="J84" s="99">
        <f>H84*1.1</f>
        <v>26950.000000000004</v>
      </c>
    </row>
    <row r="85" spans="1:10" ht="15.75" x14ac:dyDescent="0.25">
      <c r="A85" s="44" t="s">
        <v>72</v>
      </c>
      <c r="B85" s="83"/>
      <c r="C85" s="83"/>
      <c r="D85" s="98" t="s">
        <v>73</v>
      </c>
      <c r="E85" s="97">
        <v>41500</v>
      </c>
      <c r="F85" s="97">
        <v>30000</v>
      </c>
      <c r="G85" s="97">
        <v>95037</v>
      </c>
      <c r="H85" s="97">
        <v>7000</v>
      </c>
      <c r="I85" s="19">
        <v>10000</v>
      </c>
      <c r="J85" s="19">
        <v>15000</v>
      </c>
    </row>
    <row r="86" spans="1:10" ht="15.75" x14ac:dyDescent="0.25">
      <c r="A86" s="90">
        <v>6</v>
      </c>
      <c r="B86" s="30"/>
      <c r="C86" s="30"/>
      <c r="D86" s="100" t="s">
        <v>74</v>
      </c>
      <c r="E86" s="101">
        <v>0</v>
      </c>
      <c r="F86" s="101">
        <f>F87</f>
        <v>0</v>
      </c>
      <c r="G86" s="101">
        <f>G87</f>
        <v>0</v>
      </c>
      <c r="H86" s="101">
        <f>H87</f>
        <v>0</v>
      </c>
      <c r="I86" s="101">
        <f>I87</f>
        <v>0</v>
      </c>
      <c r="J86" s="101">
        <f>J87</f>
        <v>0</v>
      </c>
    </row>
    <row r="87" spans="1:10" ht="15.75" x14ac:dyDescent="0.25">
      <c r="A87" s="92" t="s">
        <v>75</v>
      </c>
      <c r="B87" s="83"/>
      <c r="C87" s="83"/>
      <c r="D87" s="98" t="s">
        <v>76</v>
      </c>
      <c r="E87" s="97">
        <v>0</v>
      </c>
      <c r="F87" s="97">
        <v>0</v>
      </c>
      <c r="G87" s="97">
        <v>0</v>
      </c>
      <c r="H87" s="97">
        <v>0</v>
      </c>
      <c r="I87" s="19">
        <v>0</v>
      </c>
      <c r="J87" s="93">
        <v>0</v>
      </c>
    </row>
    <row r="88" spans="1:10" ht="15.75" x14ac:dyDescent="0.25">
      <c r="A88" s="90">
        <v>7</v>
      </c>
      <c r="B88" s="30"/>
      <c r="C88" s="30"/>
      <c r="D88" s="100" t="s">
        <v>77</v>
      </c>
      <c r="E88" s="101">
        <f t="shared" ref="E88:J88" si="11">E89</f>
        <v>0</v>
      </c>
      <c r="F88" s="101">
        <f t="shared" si="11"/>
        <v>0</v>
      </c>
      <c r="G88" s="89">
        <f t="shared" si="11"/>
        <v>0</v>
      </c>
      <c r="H88" s="89">
        <f t="shared" si="11"/>
        <v>0</v>
      </c>
      <c r="I88" s="89">
        <f t="shared" si="11"/>
        <v>0</v>
      </c>
      <c r="J88" s="89">
        <f t="shared" si="11"/>
        <v>0</v>
      </c>
    </row>
    <row r="89" spans="1:10" ht="15.75" x14ac:dyDescent="0.25">
      <c r="A89" s="92" t="s">
        <v>78</v>
      </c>
      <c r="B89" s="83"/>
      <c r="C89" s="83"/>
      <c r="D89" s="98" t="s">
        <v>79</v>
      </c>
      <c r="E89" s="97">
        <v>0</v>
      </c>
      <c r="F89" s="97">
        <v>0</v>
      </c>
      <c r="G89" s="97">
        <v>0</v>
      </c>
      <c r="H89" s="97">
        <v>0</v>
      </c>
      <c r="I89" s="97">
        <v>0</v>
      </c>
      <c r="J89" s="93">
        <v>0</v>
      </c>
    </row>
    <row r="90" spans="1:10" ht="15.75" x14ac:dyDescent="0.25">
      <c r="A90" s="102"/>
      <c r="B90" s="103"/>
      <c r="C90" s="103"/>
      <c r="D90" s="104" t="s">
        <v>80</v>
      </c>
      <c r="E90" s="16">
        <f>E76+E78+E80+E82</f>
        <v>584038.77</v>
      </c>
      <c r="F90" s="16">
        <f>F76+F78+F80+F82</f>
        <v>567000</v>
      </c>
      <c r="G90" s="16">
        <f>G76+G78+G82+G80</f>
        <v>747972</v>
      </c>
      <c r="H90" s="16">
        <f>H76+H78+H82+H80</f>
        <v>962860</v>
      </c>
      <c r="I90" s="16">
        <f>I76+I78+I82+I80</f>
        <v>1328550</v>
      </c>
      <c r="J90" s="16">
        <f>J76+J78+J82+J80</f>
        <v>1359500</v>
      </c>
    </row>
    <row r="91" spans="1:10" ht="15.75" x14ac:dyDescent="0.25">
      <c r="A91" s="94"/>
      <c r="B91" s="105"/>
      <c r="C91" s="105"/>
      <c r="D91" s="100"/>
      <c r="E91" s="101"/>
      <c r="F91" s="101"/>
      <c r="G91" s="101"/>
      <c r="H91" s="101"/>
      <c r="I91" s="101"/>
      <c r="J91" s="106"/>
    </row>
    <row r="92" spans="1:10" ht="15.75" x14ac:dyDescent="0.25">
      <c r="A92" s="94" t="s">
        <v>81</v>
      </c>
      <c r="B92" s="30"/>
      <c r="C92" s="30"/>
      <c r="D92" s="100" t="s">
        <v>82</v>
      </c>
      <c r="E92" s="101">
        <f>E93</f>
        <v>6392</v>
      </c>
      <c r="F92" s="101">
        <f>F93</f>
        <v>0</v>
      </c>
      <c r="G92" s="101">
        <f>G93+G94</f>
        <v>9645</v>
      </c>
      <c r="H92" s="101">
        <f>H93+H94</f>
        <v>0</v>
      </c>
      <c r="I92" s="101">
        <f>I93+I94</f>
        <v>0</v>
      </c>
      <c r="J92" s="101">
        <f>J93+J94</f>
        <v>0</v>
      </c>
    </row>
    <row r="93" spans="1:10" ht="15.75" x14ac:dyDescent="0.25">
      <c r="A93" s="92" t="s">
        <v>83</v>
      </c>
      <c r="B93" s="83"/>
      <c r="C93" s="83"/>
      <c r="D93" s="98" t="s">
        <v>84</v>
      </c>
      <c r="E93" s="97">
        <v>6392</v>
      </c>
      <c r="F93" s="97">
        <v>0</v>
      </c>
      <c r="G93" s="97">
        <v>4265</v>
      </c>
      <c r="H93" s="97">
        <v>0</v>
      </c>
      <c r="I93" s="97"/>
      <c r="J93" s="93">
        <v>0</v>
      </c>
    </row>
    <row r="94" spans="1:10" ht="31.5" x14ac:dyDescent="0.25">
      <c r="A94" s="92" t="s">
        <v>85</v>
      </c>
      <c r="B94" s="83"/>
      <c r="C94" s="83"/>
      <c r="D94" s="98" t="s">
        <v>86</v>
      </c>
      <c r="E94" s="97">
        <v>0</v>
      </c>
      <c r="F94" s="97">
        <v>0</v>
      </c>
      <c r="G94" s="97">
        <v>5380</v>
      </c>
      <c r="H94" s="97">
        <v>0</v>
      </c>
      <c r="I94" s="97"/>
      <c r="J94" s="93">
        <v>0</v>
      </c>
    </row>
    <row r="95" spans="1:10" ht="15.75" x14ac:dyDescent="0.25">
      <c r="A95" s="107" t="s">
        <v>87</v>
      </c>
      <c r="B95" s="108"/>
      <c r="C95" s="108"/>
      <c r="D95" s="109"/>
      <c r="E95" s="110">
        <f>E90+E92</f>
        <v>590430.77</v>
      </c>
      <c r="F95" s="110">
        <f>F90+F92</f>
        <v>567000</v>
      </c>
      <c r="G95" s="110">
        <f>G76+G78+G80+G82+G86+G92</f>
        <v>757617</v>
      </c>
      <c r="H95" s="110">
        <f>H76+H78+H80+H82+H86+H92</f>
        <v>962860</v>
      </c>
      <c r="I95" s="110">
        <f>I76+I78+I80+I82+I86+I92</f>
        <v>1328550</v>
      </c>
      <c r="J95" s="110">
        <f>J76+J78+J80+J82+J86+J92</f>
        <v>1359500</v>
      </c>
    </row>
    <row r="96" spans="1:10" ht="15.75" x14ac:dyDescent="0.25">
      <c r="A96" s="105"/>
      <c r="B96" s="83"/>
      <c r="C96" s="83"/>
      <c r="D96" s="111"/>
      <c r="E96" s="101"/>
      <c r="F96" s="101"/>
      <c r="G96" s="101"/>
      <c r="H96" s="101"/>
      <c r="I96" s="101"/>
      <c r="J96" s="101"/>
    </row>
    <row r="97" spans="1:10" ht="15.75" x14ac:dyDescent="0.25">
      <c r="A97" s="111">
        <v>1</v>
      </c>
      <c r="B97" s="83"/>
      <c r="C97" s="83"/>
      <c r="D97" s="111" t="s">
        <v>57</v>
      </c>
      <c r="E97" s="89">
        <f t="shared" ref="E97:J97" si="12">E98</f>
        <v>488480.77</v>
      </c>
      <c r="F97" s="89">
        <f t="shared" si="12"/>
        <v>489400</v>
      </c>
      <c r="G97" s="89">
        <f t="shared" si="12"/>
        <v>602335</v>
      </c>
      <c r="H97" s="89">
        <f t="shared" si="12"/>
        <v>898760</v>
      </c>
      <c r="I97" s="89">
        <f t="shared" si="12"/>
        <v>1257025</v>
      </c>
      <c r="J97" s="89">
        <f t="shared" si="12"/>
        <v>1277550</v>
      </c>
    </row>
    <row r="98" spans="1:10" ht="15.75" x14ac:dyDescent="0.25">
      <c r="A98" s="44" t="s">
        <v>58</v>
      </c>
      <c r="B98" s="83"/>
      <c r="C98" s="83"/>
      <c r="D98" s="46" t="s">
        <v>59</v>
      </c>
      <c r="E98" s="19">
        <v>488480.77</v>
      </c>
      <c r="F98" s="19">
        <v>489400</v>
      </c>
      <c r="G98" s="19">
        <v>602335</v>
      </c>
      <c r="H98" s="19">
        <v>898760</v>
      </c>
      <c r="I98" s="19">
        <v>1257025</v>
      </c>
      <c r="J98" s="49">
        <v>1277550</v>
      </c>
    </row>
    <row r="99" spans="1:10" ht="15.75" x14ac:dyDescent="0.25">
      <c r="A99" s="90">
        <v>3</v>
      </c>
      <c r="B99" s="83"/>
      <c r="C99" s="83"/>
      <c r="D99" s="91" t="s">
        <v>60</v>
      </c>
      <c r="E99" s="89">
        <f>E100+E101</f>
        <v>10463.51</v>
      </c>
      <c r="F99" s="89">
        <f>F100+F101</f>
        <v>8000</v>
      </c>
      <c r="G99" s="89">
        <f>G100+G101</f>
        <v>12265</v>
      </c>
      <c r="H99" s="89">
        <f>H100</f>
        <v>9800</v>
      </c>
      <c r="I99" s="89">
        <f>I100</f>
        <v>10800</v>
      </c>
      <c r="J99" s="89">
        <f>J100</f>
        <v>13000</v>
      </c>
    </row>
    <row r="100" spans="1:10" ht="15.75" x14ac:dyDescent="0.25">
      <c r="A100" s="44" t="s">
        <v>61</v>
      </c>
      <c r="B100" s="83"/>
      <c r="C100" s="83"/>
      <c r="D100" s="46" t="s">
        <v>62</v>
      </c>
      <c r="E100" s="19">
        <v>8336.15</v>
      </c>
      <c r="F100" s="19">
        <v>8000</v>
      </c>
      <c r="G100" s="19">
        <v>8000</v>
      </c>
      <c r="H100" s="19">
        <v>9800</v>
      </c>
      <c r="I100" s="19">
        <v>10800</v>
      </c>
      <c r="J100" s="49">
        <v>13000</v>
      </c>
    </row>
    <row r="101" spans="1:10" ht="15.75" x14ac:dyDescent="0.25">
      <c r="A101" s="92" t="s">
        <v>83</v>
      </c>
      <c r="B101" s="83"/>
      <c r="C101" s="83"/>
      <c r="D101" s="46" t="s">
        <v>88</v>
      </c>
      <c r="E101" s="19">
        <v>2127.36</v>
      </c>
      <c r="F101" s="19">
        <v>0</v>
      </c>
      <c r="G101" s="19">
        <v>4265</v>
      </c>
      <c r="H101" s="19">
        <v>0</v>
      </c>
      <c r="I101" s="19">
        <v>0</v>
      </c>
      <c r="J101" s="49">
        <v>0</v>
      </c>
    </row>
    <row r="102" spans="1:10" ht="15.75" x14ac:dyDescent="0.25">
      <c r="A102" s="90">
        <v>4</v>
      </c>
      <c r="B102" s="83"/>
      <c r="C102" s="83"/>
      <c r="D102" s="91" t="s">
        <v>89</v>
      </c>
      <c r="E102" s="89">
        <f>E103</f>
        <v>19324.55</v>
      </c>
      <c r="F102" s="89">
        <f>F103</f>
        <v>13600</v>
      </c>
      <c r="G102" s="89">
        <f>G103+G104</f>
        <v>22380</v>
      </c>
      <c r="H102" s="89">
        <f>H103</f>
        <v>22800</v>
      </c>
      <c r="I102" s="89">
        <f>I103</f>
        <v>25000</v>
      </c>
      <c r="J102" s="89">
        <f>J103</f>
        <v>27000</v>
      </c>
    </row>
    <row r="103" spans="1:10" ht="15.75" x14ac:dyDescent="0.25">
      <c r="A103" s="44" t="s">
        <v>65</v>
      </c>
      <c r="B103" s="83"/>
      <c r="C103" s="83"/>
      <c r="D103" s="46" t="s">
        <v>66</v>
      </c>
      <c r="E103" s="19">
        <v>19324.55</v>
      </c>
      <c r="F103" s="19">
        <v>13600</v>
      </c>
      <c r="G103" s="19">
        <v>17000</v>
      </c>
      <c r="H103" s="19">
        <v>22800</v>
      </c>
      <c r="I103" s="19">
        <v>25000</v>
      </c>
      <c r="J103" s="49">
        <v>27000</v>
      </c>
    </row>
    <row r="104" spans="1:10" ht="15.75" x14ac:dyDescent="0.25">
      <c r="A104" s="92" t="s">
        <v>85</v>
      </c>
      <c r="B104" s="83"/>
      <c r="C104" s="83"/>
      <c r="D104" s="46" t="s">
        <v>88</v>
      </c>
      <c r="E104" s="19">
        <v>0</v>
      </c>
      <c r="F104" s="19">
        <v>0</v>
      </c>
      <c r="G104" s="19">
        <v>5380</v>
      </c>
      <c r="H104" s="19">
        <v>0</v>
      </c>
      <c r="I104" s="19"/>
      <c r="J104" s="49"/>
    </row>
    <row r="105" spans="1:10" ht="15.75" x14ac:dyDescent="0.25">
      <c r="A105" s="90">
        <v>5</v>
      </c>
      <c r="B105" s="83"/>
      <c r="C105" s="83"/>
      <c r="D105" s="91" t="s">
        <v>67</v>
      </c>
      <c r="E105" s="89">
        <f>E106+E107+E108</f>
        <v>68799.989999999991</v>
      </c>
      <c r="F105" s="89">
        <f>F106+F107+F108</f>
        <v>56000</v>
      </c>
      <c r="G105" s="89">
        <f>G107+G108</f>
        <v>118637</v>
      </c>
      <c r="H105" s="89">
        <f>H107+H108</f>
        <v>31500</v>
      </c>
      <c r="I105" s="89">
        <f>I107+I108</f>
        <v>35725</v>
      </c>
      <c r="J105" s="89">
        <f>J107+J108</f>
        <v>41950</v>
      </c>
    </row>
    <row r="106" spans="1:10" ht="15.75" x14ac:dyDescent="0.25">
      <c r="A106" s="47" t="s">
        <v>68</v>
      </c>
      <c r="B106" s="83"/>
      <c r="C106" s="83"/>
      <c r="D106" s="98" t="s">
        <v>90</v>
      </c>
      <c r="E106" s="97">
        <v>0</v>
      </c>
      <c r="F106" s="97">
        <v>0</v>
      </c>
      <c r="G106" s="97">
        <v>0</v>
      </c>
      <c r="H106" s="97">
        <v>0</v>
      </c>
      <c r="I106" s="19">
        <f>H106*1.05</f>
        <v>0</v>
      </c>
      <c r="J106" s="49">
        <f>H106*1.1</f>
        <v>0</v>
      </c>
    </row>
    <row r="107" spans="1:10" ht="15.75" x14ac:dyDescent="0.25">
      <c r="A107" s="44" t="s">
        <v>70</v>
      </c>
      <c r="B107" s="83"/>
      <c r="C107" s="83"/>
      <c r="D107" s="98" t="s">
        <v>91</v>
      </c>
      <c r="E107" s="97">
        <v>25300</v>
      </c>
      <c r="F107" s="97">
        <v>26000</v>
      </c>
      <c r="G107" s="97">
        <v>25600</v>
      </c>
      <c r="H107" s="97">
        <v>24500</v>
      </c>
      <c r="I107" s="99">
        <f>H107*1.05</f>
        <v>25725</v>
      </c>
      <c r="J107" s="99">
        <f>H107*1.1</f>
        <v>26950.000000000004</v>
      </c>
    </row>
    <row r="108" spans="1:10" ht="15.75" x14ac:dyDescent="0.25">
      <c r="A108" s="44" t="s">
        <v>72</v>
      </c>
      <c r="B108" s="83"/>
      <c r="C108" s="83"/>
      <c r="D108" s="98" t="s">
        <v>92</v>
      </c>
      <c r="E108" s="97">
        <v>43499.99</v>
      </c>
      <c r="F108" s="97">
        <v>30000</v>
      </c>
      <c r="G108" s="97">
        <v>93037</v>
      </c>
      <c r="H108" s="97">
        <v>7000</v>
      </c>
      <c r="I108" s="19">
        <v>10000</v>
      </c>
      <c r="J108" s="19">
        <v>15000</v>
      </c>
    </row>
    <row r="109" spans="1:10" ht="15.75" x14ac:dyDescent="0.25">
      <c r="A109" s="90">
        <v>6</v>
      </c>
      <c r="B109" s="30"/>
      <c r="C109" s="30"/>
      <c r="D109" s="100" t="s">
        <v>74</v>
      </c>
      <c r="E109" s="101">
        <v>0</v>
      </c>
      <c r="F109" s="101">
        <v>0</v>
      </c>
      <c r="G109" s="101">
        <f>G110</f>
        <v>0</v>
      </c>
      <c r="H109" s="101">
        <f>H110</f>
        <v>0</v>
      </c>
      <c r="I109" s="101">
        <f>I110</f>
        <v>0</v>
      </c>
      <c r="J109" s="101">
        <f>J110</f>
        <v>0</v>
      </c>
    </row>
    <row r="110" spans="1:10" ht="15.75" x14ac:dyDescent="0.25">
      <c r="A110" s="92" t="s">
        <v>75</v>
      </c>
      <c r="B110" s="83"/>
      <c r="C110" s="83"/>
      <c r="D110" s="98" t="s">
        <v>76</v>
      </c>
      <c r="E110" s="97">
        <v>0</v>
      </c>
      <c r="F110" s="97">
        <v>0</v>
      </c>
      <c r="G110" s="97">
        <v>0</v>
      </c>
      <c r="H110" s="97">
        <v>0</v>
      </c>
      <c r="I110" s="19">
        <v>0</v>
      </c>
      <c r="J110" s="49">
        <v>0</v>
      </c>
    </row>
    <row r="111" spans="1:10" ht="15.75" x14ac:dyDescent="0.25">
      <c r="A111" s="90">
        <v>7</v>
      </c>
      <c r="B111" s="30"/>
      <c r="C111" s="30"/>
      <c r="D111" s="100" t="s">
        <v>77</v>
      </c>
      <c r="E111" s="101">
        <v>0</v>
      </c>
      <c r="F111" s="101">
        <v>0</v>
      </c>
      <c r="G111" s="89">
        <f>G112</f>
        <v>0</v>
      </c>
      <c r="H111" s="89">
        <f>H112</f>
        <v>0</v>
      </c>
      <c r="I111" s="89">
        <f>I112</f>
        <v>0</v>
      </c>
      <c r="J111" s="89">
        <f>J112</f>
        <v>0</v>
      </c>
    </row>
    <row r="112" spans="1:10" ht="15.75" x14ac:dyDescent="0.25">
      <c r="A112" s="92" t="s">
        <v>78</v>
      </c>
      <c r="B112" s="83"/>
      <c r="C112" s="83"/>
      <c r="D112" s="98" t="s">
        <v>79</v>
      </c>
      <c r="E112" s="97">
        <v>0</v>
      </c>
      <c r="F112" s="97">
        <v>0</v>
      </c>
      <c r="G112" s="97">
        <v>0</v>
      </c>
      <c r="H112" s="97">
        <v>0</v>
      </c>
      <c r="I112" s="19">
        <f>H112*1.05</f>
        <v>0</v>
      </c>
      <c r="J112" s="49">
        <f>H112*1.1</f>
        <v>0</v>
      </c>
    </row>
    <row r="113" spans="1:10" ht="15.75" x14ac:dyDescent="0.25">
      <c r="A113" s="112"/>
      <c r="B113" s="107"/>
      <c r="C113" s="107"/>
      <c r="D113" s="113" t="s">
        <v>93</v>
      </c>
      <c r="E113" s="110">
        <f>E97+E99+E102+E105</f>
        <v>587068.82000000007</v>
      </c>
      <c r="F113" s="110">
        <f>F97+F99+F102+F105</f>
        <v>567000</v>
      </c>
      <c r="G113" s="110">
        <f>G97+G99+G102+G105+G109</f>
        <v>755617</v>
      </c>
      <c r="H113" s="110">
        <f>H97+H99+H102+H105+H109</f>
        <v>962860</v>
      </c>
      <c r="I113" s="110">
        <f>I97+I99+I102+I105+I109</f>
        <v>1328550</v>
      </c>
      <c r="J113" s="110">
        <f>J97+J99+J102+J105+J109</f>
        <v>1359500</v>
      </c>
    </row>
    <row r="114" spans="1:10" ht="15.75" x14ac:dyDescent="0.25">
      <c r="A114" s="92"/>
      <c r="B114" s="83"/>
      <c r="C114" s="83"/>
      <c r="D114" s="98"/>
      <c r="E114" s="97"/>
      <c r="F114" s="97"/>
      <c r="G114" s="97"/>
      <c r="H114" s="97"/>
      <c r="I114" s="19"/>
      <c r="J114" s="49"/>
    </row>
    <row r="115" spans="1:10" ht="15.75" x14ac:dyDescent="0.25">
      <c r="A115" s="94" t="s">
        <v>81</v>
      </c>
      <c r="B115" s="30"/>
      <c r="C115" s="30"/>
      <c r="D115" s="100" t="s">
        <v>82</v>
      </c>
      <c r="E115" s="101">
        <f>E116+E117</f>
        <v>4506.78</v>
      </c>
      <c r="F115" s="101">
        <f>F116+F117</f>
        <v>0</v>
      </c>
      <c r="G115" s="101">
        <f>G117</f>
        <v>2000</v>
      </c>
      <c r="H115" s="101">
        <f>H117</f>
        <v>0</v>
      </c>
      <c r="I115" s="101">
        <f>I117</f>
        <v>0</v>
      </c>
      <c r="J115" s="101">
        <f>J117</f>
        <v>0</v>
      </c>
    </row>
    <row r="116" spans="1:10" ht="15.75" x14ac:dyDescent="0.25">
      <c r="A116" s="92" t="s">
        <v>94</v>
      </c>
      <c r="B116" s="83"/>
      <c r="C116" s="83"/>
      <c r="D116" s="98" t="s">
        <v>95</v>
      </c>
      <c r="E116" s="97">
        <v>4506.78</v>
      </c>
      <c r="F116" s="97">
        <v>0</v>
      </c>
      <c r="G116" s="97">
        <v>0</v>
      </c>
      <c r="H116" s="97">
        <v>0</v>
      </c>
      <c r="I116" s="97"/>
      <c r="J116" s="97"/>
    </row>
    <row r="117" spans="1:10" ht="15.75" x14ac:dyDescent="0.25">
      <c r="A117" s="92" t="s">
        <v>96</v>
      </c>
      <c r="B117" s="83"/>
      <c r="C117" s="83"/>
      <c r="D117" s="98" t="s">
        <v>97</v>
      </c>
      <c r="E117" s="97">
        <v>0</v>
      </c>
      <c r="F117" s="97">
        <v>0</v>
      </c>
      <c r="G117" s="97">
        <v>2000</v>
      </c>
      <c r="H117" s="97">
        <v>0</v>
      </c>
      <c r="I117" s="19"/>
      <c r="J117" s="49"/>
    </row>
    <row r="118" spans="1:10" ht="15.75" x14ac:dyDescent="0.25">
      <c r="A118" s="114" t="s">
        <v>53</v>
      </c>
      <c r="B118" s="83"/>
      <c r="C118" s="83"/>
      <c r="D118" s="114"/>
      <c r="E118" s="115">
        <f>E113+E115</f>
        <v>591575.60000000009</v>
      </c>
      <c r="F118" s="115">
        <f>F113+F115</f>
        <v>567000</v>
      </c>
      <c r="G118" s="116">
        <f>G97+G99+G102+G105+G109+G115</f>
        <v>757617</v>
      </c>
      <c r="H118" s="116">
        <f>H97+H99+H102+H105+H109+H115</f>
        <v>962860</v>
      </c>
      <c r="I118" s="116">
        <f>I97+I99+I102+I105+I109+I115</f>
        <v>1328550</v>
      </c>
      <c r="J118" s="116">
        <f>J97+J99+J102+J105+J109+J115</f>
        <v>1359500</v>
      </c>
    </row>
    <row r="119" spans="1:10" ht="15.75" x14ac:dyDescent="0.25">
      <c r="A119" s="9"/>
      <c r="B119" s="9"/>
      <c r="C119" s="83"/>
      <c r="D119" s="9"/>
      <c r="E119" s="9"/>
      <c r="F119" s="9"/>
      <c r="G119" s="9"/>
      <c r="H119" s="9"/>
      <c r="I119" s="9"/>
      <c r="J119" s="9"/>
    </row>
    <row r="120" spans="1:10" ht="15.75" x14ac:dyDescent="0.25">
      <c r="A120" s="9"/>
      <c r="B120" s="9"/>
      <c r="C120" s="83"/>
      <c r="D120" s="9"/>
      <c r="E120" s="9"/>
      <c r="F120" s="9"/>
      <c r="G120" s="9"/>
      <c r="H120" s="9"/>
      <c r="I120" s="9"/>
      <c r="J120" s="9"/>
    </row>
    <row r="121" spans="1:10" ht="15.75" x14ac:dyDescent="0.25">
      <c r="A121" s="9"/>
      <c r="B121" s="9"/>
      <c r="C121" s="83"/>
      <c r="D121" s="9"/>
      <c r="E121" s="9"/>
      <c r="F121" s="9"/>
      <c r="G121" s="9"/>
      <c r="H121" s="9"/>
      <c r="I121" s="9"/>
      <c r="J121" s="9"/>
    </row>
    <row r="122" spans="1:10" ht="15.75" x14ac:dyDescent="0.25">
      <c r="A122" s="9"/>
      <c r="B122" s="9"/>
      <c r="C122" s="83"/>
      <c r="D122" s="117"/>
      <c r="E122" s="117"/>
      <c r="F122" s="117"/>
      <c r="G122" s="117"/>
      <c r="H122" s="117"/>
      <c r="I122" s="117"/>
      <c r="J122" s="117"/>
    </row>
    <row r="123" spans="1:10" ht="15.75" x14ac:dyDescent="0.25">
      <c r="A123" s="9"/>
      <c r="B123" s="9"/>
      <c r="C123" s="83"/>
      <c r="D123" s="118" t="s">
        <v>98</v>
      </c>
      <c r="E123" s="117"/>
      <c r="F123" s="117"/>
      <c r="G123" s="117"/>
      <c r="H123" s="117"/>
      <c r="I123" s="117"/>
      <c r="J123" s="117"/>
    </row>
    <row r="124" spans="1:10" ht="15.75" x14ac:dyDescent="0.25">
      <c r="A124" s="9"/>
      <c r="B124" s="9"/>
      <c r="C124" s="83"/>
      <c r="D124" s="117"/>
      <c r="E124" s="117"/>
      <c r="F124" s="117"/>
      <c r="G124" s="117"/>
      <c r="H124" s="117"/>
      <c r="I124" s="117"/>
      <c r="J124" s="117"/>
    </row>
    <row r="125" spans="1:10" ht="63" x14ac:dyDescent="0.25">
      <c r="A125" s="119" t="s">
        <v>99</v>
      </c>
      <c r="B125" s="120"/>
      <c r="C125" s="9"/>
      <c r="D125" s="121" t="s">
        <v>100</v>
      </c>
      <c r="E125" s="13" t="s">
        <v>7</v>
      </c>
      <c r="F125" s="13" t="s">
        <v>8</v>
      </c>
      <c r="G125" s="13" t="s">
        <v>9</v>
      </c>
      <c r="H125" s="13" t="s">
        <v>10</v>
      </c>
      <c r="I125" s="13" t="s">
        <v>11</v>
      </c>
      <c r="J125" s="13" t="s">
        <v>12</v>
      </c>
    </row>
    <row r="126" spans="1:10" ht="15.75" x14ac:dyDescent="0.25">
      <c r="A126" s="186">
        <v>1</v>
      </c>
      <c r="B126" s="186"/>
      <c r="C126" s="9"/>
      <c r="D126" s="120"/>
      <c r="E126" s="1">
        <v>2</v>
      </c>
      <c r="F126" s="1"/>
      <c r="G126" s="1">
        <v>3</v>
      </c>
      <c r="H126" s="1">
        <v>4</v>
      </c>
      <c r="I126" s="1">
        <v>5</v>
      </c>
      <c r="J126" s="1">
        <v>6</v>
      </c>
    </row>
    <row r="127" spans="1:10" ht="15.75" x14ac:dyDescent="0.25">
      <c r="A127" s="122" t="s">
        <v>101</v>
      </c>
      <c r="B127" s="120"/>
      <c r="C127" s="9"/>
      <c r="D127" s="123" t="s">
        <v>102</v>
      </c>
      <c r="E127" s="124">
        <f t="shared" ref="E127:J127" si="13">E128</f>
        <v>587068.81999999995</v>
      </c>
      <c r="F127" s="124">
        <f t="shared" si="13"/>
        <v>567000</v>
      </c>
      <c r="G127" s="124">
        <f t="shared" si="13"/>
        <v>755617</v>
      </c>
      <c r="H127" s="124">
        <f t="shared" si="13"/>
        <v>962860</v>
      </c>
      <c r="I127" s="124">
        <f t="shared" si="13"/>
        <v>1328550</v>
      </c>
      <c r="J127" s="124">
        <f t="shared" si="13"/>
        <v>1359500</v>
      </c>
    </row>
    <row r="128" spans="1:10" ht="15.75" x14ac:dyDescent="0.25">
      <c r="A128" s="125" t="s">
        <v>103</v>
      </c>
      <c r="B128" s="120"/>
      <c r="C128" s="117"/>
      <c r="D128" s="126" t="s">
        <v>104</v>
      </c>
      <c r="E128" s="115">
        <v>587068.81999999995</v>
      </c>
      <c r="F128" s="115">
        <v>567000</v>
      </c>
      <c r="G128" s="116">
        <v>755617</v>
      </c>
      <c r="H128" s="115">
        <v>962860</v>
      </c>
      <c r="I128" s="127">
        <v>1328550</v>
      </c>
      <c r="J128" s="127">
        <v>1359500</v>
      </c>
    </row>
    <row r="129" spans="1:10" ht="15.75" x14ac:dyDescent="0.25">
      <c r="A129" s="118"/>
      <c r="B129" s="118"/>
      <c r="C129" s="118"/>
      <c r="D129" s="9"/>
      <c r="E129" s="9"/>
      <c r="F129" s="9"/>
      <c r="G129" s="9"/>
      <c r="H129" s="9"/>
      <c r="I129" s="9"/>
      <c r="J129" s="9"/>
    </row>
    <row r="130" spans="1:10" ht="15.75" x14ac:dyDescent="0.25">
      <c r="A130" s="117"/>
      <c r="B130" s="117"/>
      <c r="C130" s="117"/>
      <c r="D130" s="9"/>
      <c r="E130" s="9"/>
      <c r="F130" s="9"/>
      <c r="G130" s="9"/>
      <c r="H130" s="9"/>
      <c r="I130" s="9"/>
      <c r="J130" s="9"/>
    </row>
    <row r="131" spans="1:10" ht="15.75" x14ac:dyDescent="0.25">
      <c r="A131" s="9"/>
      <c r="B131" s="9"/>
      <c r="C131" s="120"/>
      <c r="D131" s="9"/>
      <c r="E131" s="9"/>
      <c r="F131" s="9"/>
      <c r="G131" s="9"/>
      <c r="H131" s="9"/>
      <c r="I131" s="9"/>
      <c r="J131" s="9"/>
    </row>
    <row r="132" spans="1:10" ht="15.75" x14ac:dyDescent="0.25">
      <c r="A132" s="9"/>
      <c r="B132" s="9"/>
      <c r="C132" s="120"/>
      <c r="D132" s="9"/>
      <c r="E132" s="9"/>
      <c r="F132" s="9"/>
      <c r="G132" s="9"/>
      <c r="H132" s="9"/>
      <c r="I132" s="9"/>
      <c r="J132" s="9"/>
    </row>
    <row r="133" spans="1:10" ht="15.75" x14ac:dyDescent="0.25">
      <c r="A133" s="9"/>
      <c r="B133" s="9"/>
      <c r="C133" s="120"/>
      <c r="D133" s="9"/>
      <c r="E133" s="9"/>
      <c r="F133" s="9"/>
      <c r="G133" s="9"/>
      <c r="H133" s="9"/>
      <c r="I133" s="9"/>
      <c r="J133" s="9"/>
    </row>
    <row r="134" spans="1:10" ht="15.75" x14ac:dyDescent="0.25">
      <c r="A134" s="9"/>
      <c r="B134" s="9"/>
      <c r="C134" s="120"/>
      <c r="D134" s="128" t="s">
        <v>105</v>
      </c>
      <c r="E134" s="9"/>
      <c r="F134" s="9"/>
      <c r="G134" s="9"/>
      <c r="H134" s="9"/>
      <c r="I134" s="9"/>
      <c r="J134" s="9"/>
    </row>
    <row r="135" spans="1:10" ht="15.7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.75" x14ac:dyDescent="0.25">
      <c r="A136" s="9"/>
      <c r="B136" s="9"/>
      <c r="C136" s="9"/>
      <c r="D136" s="129" t="s">
        <v>106</v>
      </c>
      <c r="E136" s="129"/>
      <c r="F136" s="129"/>
      <c r="G136" s="129"/>
      <c r="H136" s="129"/>
      <c r="I136" s="129"/>
      <c r="J136" s="9"/>
    </row>
    <row r="137" spans="1:10" ht="15.7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31.5" x14ac:dyDescent="0.25">
      <c r="A138" s="130"/>
      <c r="B138" s="83"/>
      <c r="C138" s="83"/>
      <c r="D138" s="130"/>
      <c r="E138" s="131" t="s">
        <v>8</v>
      </c>
      <c r="F138" s="131" t="s">
        <v>9</v>
      </c>
      <c r="G138" s="131" t="s">
        <v>10</v>
      </c>
      <c r="H138" s="131" t="s">
        <v>11</v>
      </c>
      <c r="I138" s="131" t="s">
        <v>12</v>
      </c>
      <c r="J138" s="9"/>
    </row>
    <row r="139" spans="1:10" ht="15.75" x14ac:dyDescent="0.25">
      <c r="A139" s="132">
        <v>1</v>
      </c>
      <c r="B139" s="83"/>
      <c r="C139" s="83"/>
      <c r="D139" s="133">
        <v>2</v>
      </c>
      <c r="E139" s="134">
        <v>3</v>
      </c>
      <c r="F139" s="134">
        <v>3</v>
      </c>
      <c r="G139" s="134">
        <v>4</v>
      </c>
      <c r="H139" s="134">
        <v>5</v>
      </c>
      <c r="I139" s="134">
        <v>6</v>
      </c>
      <c r="J139" s="9"/>
    </row>
    <row r="140" spans="1:10" ht="31.5" x14ac:dyDescent="0.25">
      <c r="A140" s="130"/>
      <c r="B140" s="83"/>
      <c r="C140" s="83"/>
      <c r="D140" s="135" t="s">
        <v>107</v>
      </c>
      <c r="E140" s="136">
        <f>E141+E180+E196+E185</f>
        <v>567000</v>
      </c>
      <c r="F140" s="136">
        <f>F141+F180+F196+F185</f>
        <v>755617</v>
      </c>
      <c r="G140" s="136">
        <f>G141+G180+G185+G196</f>
        <v>962860</v>
      </c>
      <c r="H140" s="136">
        <f>H141+H180+H185+H196</f>
        <v>1328550</v>
      </c>
      <c r="I140" s="136">
        <f>I141+I180+I185+I196</f>
        <v>1359500</v>
      </c>
      <c r="J140" s="9"/>
    </row>
    <row r="141" spans="1:10" ht="31.5" x14ac:dyDescent="0.25">
      <c r="A141" s="137"/>
      <c r="B141" s="83"/>
      <c r="C141" s="83"/>
      <c r="D141" s="138" t="s">
        <v>108</v>
      </c>
      <c r="E141" s="139">
        <f>E142</f>
        <v>542450</v>
      </c>
      <c r="F141" s="139">
        <f>F142</f>
        <v>725817</v>
      </c>
      <c r="G141" s="139">
        <f>G142</f>
        <v>782360</v>
      </c>
      <c r="H141" s="139">
        <f>H142</f>
        <v>792525</v>
      </c>
      <c r="I141" s="139">
        <f>I142</f>
        <v>822950</v>
      </c>
      <c r="J141" s="9"/>
    </row>
    <row r="142" spans="1:10" ht="31.5" x14ac:dyDescent="0.25">
      <c r="A142" s="140"/>
      <c r="B142" s="141"/>
      <c r="C142" s="141"/>
      <c r="D142" s="138" t="s">
        <v>109</v>
      </c>
      <c r="E142" s="139">
        <f>E143+E152+E163+E157+E166+E171+E175</f>
        <v>542450</v>
      </c>
      <c r="F142" s="139">
        <f>F143+F152+F163+F157+F166+F171+F175</f>
        <v>725817</v>
      </c>
      <c r="G142" s="139">
        <f>G143+G152+G163+G157+G166</f>
        <v>782360</v>
      </c>
      <c r="H142" s="139">
        <f>H143+H152+H163+H157+H166</f>
        <v>792525</v>
      </c>
      <c r="I142" s="139">
        <f>I143+I152+I163+I157+I166</f>
        <v>822950</v>
      </c>
      <c r="J142" s="9"/>
    </row>
    <row r="143" spans="1:10" ht="15.75" x14ac:dyDescent="0.25">
      <c r="A143" s="142" t="s">
        <v>58</v>
      </c>
      <c r="B143" s="83"/>
      <c r="C143" s="83"/>
      <c r="D143" s="143" t="s">
        <v>110</v>
      </c>
      <c r="E143" s="144">
        <f>E144+E148</f>
        <v>464850</v>
      </c>
      <c r="F143" s="144">
        <f>F144+F148</f>
        <v>572535</v>
      </c>
      <c r="G143" s="144">
        <f>G144+G148</f>
        <v>718260</v>
      </c>
      <c r="H143" s="144">
        <f>H144+H148</f>
        <v>721000</v>
      </c>
      <c r="I143" s="144">
        <f>I144+I148</f>
        <v>741000</v>
      </c>
      <c r="J143" s="9"/>
    </row>
    <row r="144" spans="1:10" ht="15.75" x14ac:dyDescent="0.25">
      <c r="A144" s="145">
        <v>3</v>
      </c>
      <c r="B144" s="120"/>
      <c r="C144" s="120"/>
      <c r="D144" s="145" t="s">
        <v>17</v>
      </c>
      <c r="E144" s="146">
        <f>E145+E146+E147</f>
        <v>418850</v>
      </c>
      <c r="F144" s="146">
        <f>F145+F146+F147</f>
        <v>551685</v>
      </c>
      <c r="G144" s="146">
        <f>G145+G146+G147</f>
        <v>688260</v>
      </c>
      <c r="H144" s="146">
        <f>H145+H146+H147</f>
        <v>700000</v>
      </c>
      <c r="I144" s="146">
        <f>I145+I146+I147</f>
        <v>720000</v>
      </c>
      <c r="J144" s="9"/>
    </row>
    <row r="145" spans="1:10" ht="15.75" x14ac:dyDescent="0.25">
      <c r="A145" s="147">
        <v>31</v>
      </c>
      <c r="B145" s="120"/>
      <c r="C145" s="120"/>
      <c r="D145" s="148" t="s">
        <v>111</v>
      </c>
      <c r="E145" s="149">
        <v>359000</v>
      </c>
      <c r="F145" s="70">
        <v>445590</v>
      </c>
      <c r="G145" s="70">
        <v>579650</v>
      </c>
      <c r="H145" s="70">
        <v>585000</v>
      </c>
      <c r="I145" s="70">
        <v>600000</v>
      </c>
      <c r="J145" s="9"/>
    </row>
    <row r="146" spans="1:10" ht="15.75" x14ac:dyDescent="0.25">
      <c r="A146" s="148">
        <v>32</v>
      </c>
      <c r="B146" s="120"/>
      <c r="C146" s="120"/>
      <c r="D146" s="150" t="s">
        <v>112</v>
      </c>
      <c r="E146" s="70">
        <v>59850</v>
      </c>
      <c r="F146" s="151">
        <v>106095</v>
      </c>
      <c r="G146" s="151">
        <v>108610</v>
      </c>
      <c r="H146" s="151">
        <v>115000</v>
      </c>
      <c r="I146" s="151">
        <v>120000</v>
      </c>
      <c r="J146" s="9"/>
    </row>
    <row r="147" spans="1:10" ht="15.75" x14ac:dyDescent="0.25">
      <c r="A147" s="148">
        <v>34</v>
      </c>
      <c r="B147" s="120"/>
      <c r="C147" s="120"/>
      <c r="D147" s="150" t="s">
        <v>113</v>
      </c>
      <c r="E147" s="151">
        <v>0</v>
      </c>
      <c r="F147" s="151">
        <v>0</v>
      </c>
      <c r="G147" s="151">
        <v>0</v>
      </c>
      <c r="H147" s="151">
        <v>0</v>
      </c>
      <c r="I147" s="151">
        <v>0</v>
      </c>
      <c r="J147" s="9"/>
    </row>
    <row r="148" spans="1:10" ht="15.75" x14ac:dyDescent="0.25">
      <c r="A148" s="152">
        <v>4</v>
      </c>
      <c r="B148" s="120"/>
      <c r="C148" s="120"/>
      <c r="D148" s="153" t="s">
        <v>114</v>
      </c>
      <c r="E148" s="154">
        <f>E150+E149+E151</f>
        <v>46000</v>
      </c>
      <c r="F148" s="154">
        <f>F150+F149+F151</f>
        <v>20850</v>
      </c>
      <c r="G148" s="154">
        <f>G150+G149+G151</f>
        <v>30000</v>
      </c>
      <c r="H148" s="154">
        <f>H150+H149+H151</f>
        <v>21000</v>
      </c>
      <c r="I148" s="154">
        <f>I150+I149+I151</f>
        <v>21000</v>
      </c>
      <c r="J148" s="9"/>
    </row>
    <row r="149" spans="1:10" ht="15.75" x14ac:dyDescent="0.25">
      <c r="A149" s="147">
        <v>41</v>
      </c>
      <c r="B149" s="120"/>
      <c r="C149" s="120"/>
      <c r="D149" s="155" t="s">
        <v>114</v>
      </c>
      <c r="E149" s="156">
        <v>0</v>
      </c>
      <c r="F149" s="156">
        <v>3750</v>
      </c>
      <c r="G149" s="156">
        <v>0</v>
      </c>
      <c r="H149" s="151">
        <v>0</v>
      </c>
      <c r="I149" s="151">
        <v>0</v>
      </c>
      <c r="J149" s="9"/>
    </row>
    <row r="150" spans="1:10" ht="31.5" x14ac:dyDescent="0.25">
      <c r="A150" s="148">
        <v>42</v>
      </c>
      <c r="B150" s="157"/>
      <c r="C150" s="157"/>
      <c r="D150" s="150" t="s">
        <v>115</v>
      </c>
      <c r="E150" s="151">
        <v>28000</v>
      </c>
      <c r="F150" s="151">
        <v>17100</v>
      </c>
      <c r="G150" s="151">
        <v>21000</v>
      </c>
      <c r="H150" s="151">
        <v>21000</v>
      </c>
      <c r="I150" s="151">
        <v>21000</v>
      </c>
      <c r="J150" s="9"/>
    </row>
    <row r="151" spans="1:10" ht="31.5" x14ac:dyDescent="0.25">
      <c r="A151" s="148">
        <v>45</v>
      </c>
      <c r="B151" s="120"/>
      <c r="C151" s="120"/>
      <c r="D151" s="158" t="s">
        <v>52</v>
      </c>
      <c r="E151" s="151">
        <v>18000</v>
      </c>
      <c r="F151" s="151">
        <v>0</v>
      </c>
      <c r="G151" s="159">
        <v>9000</v>
      </c>
      <c r="H151" s="151">
        <v>0</v>
      </c>
      <c r="I151" s="151">
        <v>0</v>
      </c>
      <c r="J151" s="9"/>
    </row>
    <row r="152" spans="1:10" ht="15.75" x14ac:dyDescent="0.25">
      <c r="A152" s="160" t="s">
        <v>61</v>
      </c>
      <c r="B152" s="120"/>
      <c r="C152" s="120"/>
      <c r="D152" s="143" t="s">
        <v>62</v>
      </c>
      <c r="E152" s="144">
        <f>E153</f>
        <v>8000</v>
      </c>
      <c r="F152" s="144">
        <f>F153</f>
        <v>8000</v>
      </c>
      <c r="G152" s="144">
        <f>G153</f>
        <v>9800</v>
      </c>
      <c r="H152" s="144">
        <f>H153</f>
        <v>10800</v>
      </c>
      <c r="I152" s="144">
        <f>I153</f>
        <v>13000</v>
      </c>
      <c r="J152" s="9"/>
    </row>
    <row r="153" spans="1:10" ht="15.75" x14ac:dyDescent="0.25">
      <c r="A153" s="145">
        <v>3</v>
      </c>
      <c r="B153" s="120"/>
      <c r="C153" s="120"/>
      <c r="D153" s="161" t="s">
        <v>17</v>
      </c>
      <c r="E153" s="162">
        <f>E154+E155</f>
        <v>8000</v>
      </c>
      <c r="F153" s="162">
        <f>F154+F155</f>
        <v>8000</v>
      </c>
      <c r="G153" s="162">
        <f>G154+G155+G156</f>
        <v>9800</v>
      </c>
      <c r="H153" s="162">
        <f>H154+H155+H156</f>
        <v>10800</v>
      </c>
      <c r="I153" s="162">
        <f>I154+I155+I156</f>
        <v>13000</v>
      </c>
      <c r="J153" s="9"/>
    </row>
    <row r="154" spans="1:10" ht="15.75" x14ac:dyDescent="0.25">
      <c r="A154" s="163">
        <v>31</v>
      </c>
      <c r="B154" s="120"/>
      <c r="C154" s="120"/>
      <c r="D154" s="164" t="s">
        <v>111</v>
      </c>
      <c r="E154" s="151">
        <v>0</v>
      </c>
      <c r="F154" s="151">
        <v>0</v>
      </c>
      <c r="G154" s="151">
        <v>0</v>
      </c>
      <c r="H154" s="151">
        <v>0</v>
      </c>
      <c r="I154" s="151">
        <v>0</v>
      </c>
      <c r="J154" s="9"/>
    </row>
    <row r="155" spans="1:10" ht="15.75" x14ac:dyDescent="0.25">
      <c r="A155" s="163">
        <v>32</v>
      </c>
      <c r="B155" s="120"/>
      <c r="C155" s="120"/>
      <c r="D155" s="164" t="s">
        <v>112</v>
      </c>
      <c r="E155" s="151">
        <v>8000</v>
      </c>
      <c r="F155" s="151">
        <v>8000</v>
      </c>
      <c r="G155" s="151">
        <v>9250</v>
      </c>
      <c r="H155" s="151">
        <v>10000</v>
      </c>
      <c r="I155" s="151">
        <v>12000</v>
      </c>
      <c r="J155" s="9"/>
    </row>
    <row r="156" spans="1:10" ht="15.75" x14ac:dyDescent="0.25">
      <c r="A156" s="163">
        <v>34</v>
      </c>
      <c r="B156" s="120"/>
      <c r="C156" s="120"/>
      <c r="D156" s="164" t="s">
        <v>113</v>
      </c>
      <c r="E156" s="151">
        <v>0</v>
      </c>
      <c r="F156" s="151">
        <v>0</v>
      </c>
      <c r="G156" s="151">
        <v>550</v>
      </c>
      <c r="H156" s="151">
        <v>800</v>
      </c>
      <c r="I156" s="151">
        <v>1000</v>
      </c>
      <c r="J156" s="9"/>
    </row>
    <row r="157" spans="1:10" ht="15.75" x14ac:dyDescent="0.25">
      <c r="A157" s="165" t="s">
        <v>65</v>
      </c>
      <c r="B157" s="166"/>
      <c r="C157" s="166"/>
      <c r="D157" s="143" t="s">
        <v>66</v>
      </c>
      <c r="E157" s="144">
        <f>E158+E161</f>
        <v>13600</v>
      </c>
      <c r="F157" s="144">
        <f>F158+F161</f>
        <v>17000</v>
      </c>
      <c r="G157" s="144">
        <f>G158+G161</f>
        <v>22800</v>
      </c>
      <c r="H157" s="144">
        <f>H158+H161</f>
        <v>25000</v>
      </c>
      <c r="I157" s="144">
        <f>I158+I161</f>
        <v>27000</v>
      </c>
      <c r="J157" s="9"/>
    </row>
    <row r="158" spans="1:10" ht="15.75" x14ac:dyDescent="0.25">
      <c r="A158" s="145">
        <v>3</v>
      </c>
      <c r="B158" s="167"/>
      <c r="C158" s="167"/>
      <c r="D158" s="161" t="s">
        <v>17</v>
      </c>
      <c r="E158" s="162">
        <f>E159+E160</f>
        <v>10000</v>
      </c>
      <c r="F158" s="162">
        <f>F159+F160</f>
        <v>15550</v>
      </c>
      <c r="G158" s="162">
        <f>G159+G160</f>
        <v>22800</v>
      </c>
      <c r="H158" s="162">
        <f>H159+H160</f>
        <v>25000</v>
      </c>
      <c r="I158" s="162">
        <f>I159+I160</f>
        <v>27000</v>
      </c>
      <c r="J158" s="9"/>
    </row>
    <row r="159" spans="1:10" ht="15.75" x14ac:dyDescent="0.25">
      <c r="A159" s="163">
        <v>32</v>
      </c>
      <c r="B159" s="120"/>
      <c r="C159" s="120"/>
      <c r="D159" s="164" t="s">
        <v>112</v>
      </c>
      <c r="E159" s="151">
        <v>9650</v>
      </c>
      <c r="F159" s="151">
        <v>15000</v>
      </c>
      <c r="G159" s="151">
        <v>22650</v>
      </c>
      <c r="H159" s="151">
        <v>24800</v>
      </c>
      <c r="I159" s="151">
        <v>26800</v>
      </c>
      <c r="J159" s="9"/>
    </row>
    <row r="160" spans="1:10" ht="15.75" x14ac:dyDescent="0.25">
      <c r="A160" s="163">
        <v>34</v>
      </c>
      <c r="B160" s="120"/>
      <c r="C160" s="120"/>
      <c r="D160" s="164" t="s">
        <v>113</v>
      </c>
      <c r="E160" s="151">
        <v>350</v>
      </c>
      <c r="F160" s="151">
        <v>550</v>
      </c>
      <c r="G160" s="151">
        <v>150</v>
      </c>
      <c r="H160" s="151">
        <v>200</v>
      </c>
      <c r="I160" s="151">
        <v>200</v>
      </c>
      <c r="J160" s="9"/>
    </row>
    <row r="161" spans="1:10" ht="15.75" x14ac:dyDescent="0.25">
      <c r="A161" s="145">
        <v>4</v>
      </c>
      <c r="B161" s="167"/>
      <c r="C161" s="167"/>
      <c r="D161" s="153" t="s">
        <v>114</v>
      </c>
      <c r="E161" s="162">
        <f>E162</f>
        <v>3600</v>
      </c>
      <c r="F161" s="162">
        <f>F162</f>
        <v>1450</v>
      </c>
      <c r="G161" s="162">
        <f>G162</f>
        <v>0</v>
      </c>
      <c r="H161" s="162">
        <f>H162</f>
        <v>0</v>
      </c>
      <c r="I161" s="162">
        <f>I162</f>
        <v>0</v>
      </c>
      <c r="J161" s="9"/>
    </row>
    <row r="162" spans="1:10" ht="31.5" x14ac:dyDescent="0.25">
      <c r="A162" s="163">
        <v>42</v>
      </c>
      <c r="B162" s="120"/>
      <c r="C162" s="120"/>
      <c r="D162" s="150" t="s">
        <v>115</v>
      </c>
      <c r="E162" s="151">
        <v>3600</v>
      </c>
      <c r="F162" s="151">
        <v>1450</v>
      </c>
      <c r="G162" s="151">
        <v>0</v>
      </c>
      <c r="H162" s="151">
        <v>0</v>
      </c>
      <c r="I162" s="151">
        <v>0</v>
      </c>
      <c r="J162" s="9"/>
    </row>
    <row r="163" spans="1:10" ht="30" customHeight="1" x14ac:dyDescent="0.25">
      <c r="A163" s="142" t="s">
        <v>70</v>
      </c>
      <c r="B163" s="120"/>
      <c r="C163" s="120"/>
      <c r="D163" s="168" t="s">
        <v>116</v>
      </c>
      <c r="E163" s="144">
        <f t="shared" ref="E163:G164" si="14">E164</f>
        <v>26000</v>
      </c>
      <c r="F163" s="144">
        <f t="shared" si="14"/>
        <v>25600</v>
      </c>
      <c r="G163" s="144">
        <f t="shared" si="14"/>
        <v>24500</v>
      </c>
      <c r="H163" s="144">
        <f>G163*1.05</f>
        <v>25725</v>
      </c>
      <c r="I163" s="144">
        <f>G163*1.1</f>
        <v>26950.000000000004</v>
      </c>
      <c r="J163" s="9"/>
    </row>
    <row r="164" spans="1:10" ht="15.75" x14ac:dyDescent="0.25">
      <c r="A164" s="145">
        <v>3</v>
      </c>
      <c r="B164" s="120"/>
      <c r="C164" s="120"/>
      <c r="D164" s="145" t="s">
        <v>17</v>
      </c>
      <c r="E164" s="162">
        <f t="shared" si="14"/>
        <v>26000</v>
      </c>
      <c r="F164" s="162">
        <f t="shared" si="14"/>
        <v>25600</v>
      </c>
      <c r="G164" s="162">
        <f t="shared" si="14"/>
        <v>24500</v>
      </c>
      <c r="H164" s="162">
        <f>G164*1.05</f>
        <v>25725</v>
      </c>
      <c r="I164" s="162">
        <f>G164*1.1</f>
        <v>26950.000000000004</v>
      </c>
      <c r="J164" s="9"/>
    </row>
    <row r="165" spans="1:10" ht="15.75" x14ac:dyDescent="0.25">
      <c r="A165" s="147">
        <v>32</v>
      </c>
      <c r="B165" s="157"/>
      <c r="C165" s="157"/>
      <c r="D165" s="148" t="s">
        <v>112</v>
      </c>
      <c r="E165" s="151">
        <v>26000</v>
      </c>
      <c r="F165" s="151">
        <v>25600</v>
      </c>
      <c r="G165" s="151">
        <v>24500</v>
      </c>
      <c r="H165" s="151">
        <f>G165*1.05</f>
        <v>25725</v>
      </c>
      <c r="I165" s="151">
        <f>G165*1.1</f>
        <v>26950.000000000004</v>
      </c>
      <c r="J165" s="9"/>
    </row>
    <row r="166" spans="1:10" ht="15.75" x14ac:dyDescent="0.25">
      <c r="A166" s="169" t="s">
        <v>72</v>
      </c>
      <c r="B166" s="166"/>
      <c r="C166" s="166"/>
      <c r="D166" s="170" t="s">
        <v>117</v>
      </c>
      <c r="E166" s="144">
        <f>E167+E169</f>
        <v>30000</v>
      </c>
      <c r="F166" s="144">
        <f>F167+F169</f>
        <v>93037</v>
      </c>
      <c r="G166" s="144">
        <f>G167+G169</f>
        <v>7000</v>
      </c>
      <c r="H166" s="144">
        <f>H167+H169</f>
        <v>10000</v>
      </c>
      <c r="I166" s="144">
        <f>I167+I169</f>
        <v>15000</v>
      </c>
      <c r="J166" s="9"/>
    </row>
    <row r="167" spans="1:10" ht="15.75" x14ac:dyDescent="0.25">
      <c r="A167" s="152">
        <v>3</v>
      </c>
      <c r="B167" s="171"/>
      <c r="C167" s="171"/>
      <c r="D167" s="172" t="s">
        <v>17</v>
      </c>
      <c r="E167" s="162">
        <f>E168</f>
        <v>30000</v>
      </c>
      <c r="F167" s="162">
        <f>F168</f>
        <v>53499</v>
      </c>
      <c r="G167" s="162">
        <f>G168</f>
        <v>7000</v>
      </c>
      <c r="H167" s="162">
        <f>H168</f>
        <v>10000</v>
      </c>
      <c r="I167" s="162">
        <f>I168</f>
        <v>15000</v>
      </c>
      <c r="J167" s="9"/>
    </row>
    <row r="168" spans="1:10" ht="15.75" x14ac:dyDescent="0.25">
      <c r="A168" s="147">
        <v>32</v>
      </c>
      <c r="B168" s="157"/>
      <c r="C168" s="157"/>
      <c r="D168" s="148" t="s">
        <v>112</v>
      </c>
      <c r="E168" s="151">
        <v>30000</v>
      </c>
      <c r="F168" s="151">
        <v>53499</v>
      </c>
      <c r="G168" s="151">
        <v>7000</v>
      </c>
      <c r="H168" s="151">
        <v>10000</v>
      </c>
      <c r="I168" s="151">
        <v>15000</v>
      </c>
      <c r="J168" s="9"/>
    </row>
    <row r="169" spans="1:10" ht="15.75" x14ac:dyDescent="0.25">
      <c r="A169" s="152">
        <v>4</v>
      </c>
      <c r="B169" s="171"/>
      <c r="C169" s="171"/>
      <c r="D169" s="153" t="s">
        <v>114</v>
      </c>
      <c r="E169" s="162">
        <f>E170</f>
        <v>0</v>
      </c>
      <c r="F169" s="162">
        <f>F170</f>
        <v>39538</v>
      </c>
      <c r="G169" s="162">
        <f>G170</f>
        <v>0</v>
      </c>
      <c r="H169" s="162">
        <f>H170</f>
        <v>0</v>
      </c>
      <c r="I169" s="162">
        <f>I170</f>
        <v>0</v>
      </c>
      <c r="J169" s="9"/>
    </row>
    <row r="170" spans="1:10" ht="31.5" x14ac:dyDescent="0.25">
      <c r="A170" s="147">
        <v>42</v>
      </c>
      <c r="B170" s="157"/>
      <c r="C170" s="157"/>
      <c r="D170" s="150" t="s">
        <v>115</v>
      </c>
      <c r="E170" s="151">
        <v>0</v>
      </c>
      <c r="F170" s="151">
        <v>39538</v>
      </c>
      <c r="G170" s="151">
        <v>0</v>
      </c>
      <c r="H170" s="151">
        <v>0</v>
      </c>
      <c r="I170" s="151">
        <v>0</v>
      </c>
      <c r="J170" s="9"/>
    </row>
    <row r="171" spans="1:10" ht="15.75" x14ac:dyDescent="0.25">
      <c r="A171" s="169" t="s">
        <v>83</v>
      </c>
      <c r="B171" s="166"/>
      <c r="C171" s="166"/>
      <c r="D171" s="170" t="s">
        <v>118</v>
      </c>
      <c r="E171" s="144">
        <f>E172</f>
        <v>0</v>
      </c>
      <c r="F171" s="144">
        <f>F172</f>
        <v>4265</v>
      </c>
      <c r="G171" s="144">
        <f>G172</f>
        <v>0</v>
      </c>
      <c r="H171" s="144">
        <f>H172</f>
        <v>0</v>
      </c>
      <c r="I171" s="144">
        <f>I172</f>
        <v>0</v>
      </c>
      <c r="J171" s="9"/>
    </row>
    <row r="172" spans="1:10" ht="15.75" x14ac:dyDescent="0.25">
      <c r="A172" s="152">
        <v>3</v>
      </c>
      <c r="B172" s="171"/>
      <c r="C172" s="171"/>
      <c r="D172" s="172" t="s">
        <v>17</v>
      </c>
      <c r="E172" s="162">
        <f>E173+E174</f>
        <v>0</v>
      </c>
      <c r="F172" s="162">
        <f>F173+F174</f>
        <v>4265</v>
      </c>
      <c r="G172" s="162">
        <f>G173+G174</f>
        <v>0</v>
      </c>
      <c r="H172" s="162">
        <f>H173+H174</f>
        <v>0</v>
      </c>
      <c r="I172" s="162">
        <f>I173+I174</f>
        <v>0</v>
      </c>
      <c r="J172" s="9"/>
    </row>
    <row r="173" spans="1:10" ht="15.75" x14ac:dyDescent="0.25">
      <c r="A173" s="147">
        <v>32</v>
      </c>
      <c r="B173" s="157"/>
      <c r="C173" s="157"/>
      <c r="D173" s="148" t="s">
        <v>112</v>
      </c>
      <c r="E173" s="151">
        <v>0</v>
      </c>
      <c r="F173" s="151">
        <v>4240</v>
      </c>
      <c r="G173" s="151">
        <v>0</v>
      </c>
      <c r="H173" s="151">
        <v>0</v>
      </c>
      <c r="I173" s="151">
        <v>0</v>
      </c>
      <c r="J173" s="9"/>
    </row>
    <row r="174" spans="1:10" ht="15.75" x14ac:dyDescent="0.25">
      <c r="A174" s="147">
        <v>34</v>
      </c>
      <c r="B174" s="157"/>
      <c r="C174" s="157"/>
      <c r="D174" s="148" t="s">
        <v>113</v>
      </c>
      <c r="E174" s="151">
        <v>0</v>
      </c>
      <c r="F174" s="151">
        <v>25</v>
      </c>
      <c r="G174" s="151">
        <v>0</v>
      </c>
      <c r="H174" s="151">
        <v>0</v>
      </c>
      <c r="I174" s="151">
        <v>0</v>
      </c>
      <c r="J174" s="9"/>
    </row>
    <row r="175" spans="1:10" ht="15.75" x14ac:dyDescent="0.25">
      <c r="A175" s="169" t="s">
        <v>85</v>
      </c>
      <c r="B175" s="166"/>
      <c r="C175" s="166"/>
      <c r="D175" s="170" t="s">
        <v>119</v>
      </c>
      <c r="E175" s="144">
        <f>E176+E178</f>
        <v>0</v>
      </c>
      <c r="F175" s="144">
        <f>F176+F178</f>
        <v>5380</v>
      </c>
      <c r="G175" s="144">
        <f>G176+G178</f>
        <v>0</v>
      </c>
      <c r="H175" s="144">
        <f>H176+H178</f>
        <v>0</v>
      </c>
      <c r="I175" s="144">
        <f>I176+I178</f>
        <v>0</v>
      </c>
      <c r="J175" s="9"/>
    </row>
    <row r="176" spans="1:10" ht="15.75" x14ac:dyDescent="0.25">
      <c r="A176" s="152">
        <v>3</v>
      </c>
      <c r="B176" s="171"/>
      <c r="C176" s="171"/>
      <c r="D176" s="172" t="s">
        <v>17</v>
      </c>
      <c r="E176" s="162">
        <f>E177</f>
        <v>0</v>
      </c>
      <c r="F176" s="162">
        <f>F177</f>
        <v>5380</v>
      </c>
      <c r="G176" s="162">
        <f>G177</f>
        <v>0</v>
      </c>
      <c r="H176" s="162">
        <f>H177</f>
        <v>0</v>
      </c>
      <c r="I176" s="162">
        <f>I177</f>
        <v>0</v>
      </c>
      <c r="J176" s="9"/>
    </row>
    <row r="177" spans="1:10" ht="15.75" x14ac:dyDescent="0.25">
      <c r="A177" s="147">
        <v>32</v>
      </c>
      <c r="B177" s="157"/>
      <c r="C177" s="157"/>
      <c r="D177" s="148" t="s">
        <v>112</v>
      </c>
      <c r="E177" s="151">
        <v>0</v>
      </c>
      <c r="F177" s="151">
        <v>5380</v>
      </c>
      <c r="G177" s="151">
        <v>0</v>
      </c>
      <c r="H177" s="151">
        <v>0</v>
      </c>
      <c r="I177" s="151">
        <v>0</v>
      </c>
      <c r="J177" s="9"/>
    </row>
    <row r="178" spans="1:10" ht="15.75" x14ac:dyDescent="0.25">
      <c r="A178" s="152">
        <v>4</v>
      </c>
      <c r="B178" s="171"/>
      <c r="C178" s="171"/>
      <c r="D178" s="172" t="s">
        <v>114</v>
      </c>
      <c r="E178" s="162">
        <f>E179</f>
        <v>0</v>
      </c>
      <c r="F178" s="162">
        <f>F179</f>
        <v>0</v>
      </c>
      <c r="G178" s="162">
        <f>G179</f>
        <v>0</v>
      </c>
      <c r="H178" s="162">
        <f>H179</f>
        <v>0</v>
      </c>
      <c r="I178" s="162">
        <f>I179</f>
        <v>0</v>
      </c>
      <c r="J178" s="9"/>
    </row>
    <row r="179" spans="1:10" ht="31.5" x14ac:dyDescent="0.25">
      <c r="A179" s="147">
        <v>42</v>
      </c>
      <c r="B179" s="157"/>
      <c r="C179" s="157"/>
      <c r="D179" s="150" t="s">
        <v>120</v>
      </c>
      <c r="E179" s="151">
        <v>0</v>
      </c>
      <c r="F179" s="151">
        <v>0</v>
      </c>
      <c r="G179" s="151">
        <v>0</v>
      </c>
      <c r="H179" s="151">
        <v>0</v>
      </c>
      <c r="I179" s="151">
        <v>0</v>
      </c>
      <c r="J179" s="9"/>
    </row>
    <row r="180" spans="1:10" ht="15.75" x14ac:dyDescent="0.25">
      <c r="A180" s="173"/>
      <c r="B180" s="108"/>
      <c r="C180" s="108"/>
      <c r="D180" s="174" t="s">
        <v>121</v>
      </c>
      <c r="E180" s="139">
        <f>E181</f>
        <v>10050</v>
      </c>
      <c r="F180" s="139">
        <f>F181</f>
        <v>10850</v>
      </c>
      <c r="G180" s="139">
        <f>G181</f>
        <v>10500</v>
      </c>
      <c r="H180" s="139">
        <f>H181</f>
        <v>11025</v>
      </c>
      <c r="I180" s="139">
        <f>I181</f>
        <v>11550.000000000002</v>
      </c>
      <c r="J180" s="9"/>
    </row>
    <row r="181" spans="1:10" ht="15.75" x14ac:dyDescent="0.25">
      <c r="A181" s="137"/>
      <c r="B181" s="120"/>
      <c r="C181" s="120"/>
      <c r="D181" s="138" t="s">
        <v>122</v>
      </c>
      <c r="E181" s="139">
        <f t="shared" ref="E181:G183" si="15">E182</f>
        <v>10050</v>
      </c>
      <c r="F181" s="139">
        <f t="shared" si="15"/>
        <v>10850</v>
      </c>
      <c r="G181" s="139">
        <f t="shared" si="15"/>
        <v>10500</v>
      </c>
      <c r="H181" s="139">
        <f>G181*1.05</f>
        <v>11025</v>
      </c>
      <c r="I181" s="139">
        <f>G181*1.1</f>
        <v>11550.000000000002</v>
      </c>
      <c r="J181" s="9"/>
    </row>
    <row r="182" spans="1:10" ht="15.75" x14ac:dyDescent="0.25">
      <c r="A182" s="160" t="s">
        <v>58</v>
      </c>
      <c r="B182" s="120"/>
      <c r="C182" s="120"/>
      <c r="D182" s="143" t="s">
        <v>123</v>
      </c>
      <c r="E182" s="144">
        <f t="shared" si="15"/>
        <v>10050</v>
      </c>
      <c r="F182" s="144">
        <f t="shared" si="15"/>
        <v>10850</v>
      </c>
      <c r="G182" s="144">
        <f t="shared" si="15"/>
        <v>10500</v>
      </c>
      <c r="H182" s="144">
        <f>G182*1.05</f>
        <v>11025</v>
      </c>
      <c r="I182" s="144">
        <f>G182*1.1</f>
        <v>11550.000000000002</v>
      </c>
      <c r="J182" s="9"/>
    </row>
    <row r="183" spans="1:10" ht="15.75" x14ac:dyDescent="0.25">
      <c r="A183" s="172">
        <v>3</v>
      </c>
      <c r="B183" s="120"/>
      <c r="C183" s="120"/>
      <c r="D183" s="175" t="s">
        <v>17</v>
      </c>
      <c r="E183" s="162">
        <f t="shared" si="15"/>
        <v>10050</v>
      </c>
      <c r="F183" s="162">
        <f t="shared" si="15"/>
        <v>10850</v>
      </c>
      <c r="G183" s="162">
        <f t="shared" si="15"/>
        <v>10500</v>
      </c>
      <c r="H183" s="162">
        <f>G183*1.05</f>
        <v>11025</v>
      </c>
      <c r="I183" s="162">
        <f>G183*1.1</f>
        <v>11550.000000000002</v>
      </c>
      <c r="J183" s="9"/>
    </row>
    <row r="184" spans="1:10" ht="15.75" x14ac:dyDescent="0.25">
      <c r="A184" s="148">
        <v>32</v>
      </c>
      <c r="B184" s="120"/>
      <c r="C184" s="120"/>
      <c r="D184" s="150" t="s">
        <v>112</v>
      </c>
      <c r="E184" s="151">
        <v>10050</v>
      </c>
      <c r="F184" s="151">
        <v>10850</v>
      </c>
      <c r="G184" s="151">
        <v>10500</v>
      </c>
      <c r="H184" s="151">
        <v>11025</v>
      </c>
      <c r="I184" s="151">
        <v>11550</v>
      </c>
      <c r="J184" s="9"/>
    </row>
    <row r="185" spans="1:10" ht="31.5" x14ac:dyDescent="0.25">
      <c r="A185" s="176"/>
      <c r="B185" s="120"/>
      <c r="C185" s="120"/>
      <c r="D185" s="174" t="s">
        <v>124</v>
      </c>
      <c r="E185" s="139">
        <f>E186</f>
        <v>2500</v>
      </c>
      <c r="F185" s="139">
        <f>F192+F186</f>
        <v>3000</v>
      </c>
      <c r="G185" s="139">
        <f>G192+G186</f>
        <v>150000</v>
      </c>
      <c r="H185" s="139">
        <f>H192+H186</f>
        <v>500000</v>
      </c>
      <c r="I185" s="139">
        <f>I192+I186</f>
        <v>500000</v>
      </c>
      <c r="J185" s="9"/>
    </row>
    <row r="186" spans="1:10" ht="31.5" x14ac:dyDescent="0.25">
      <c r="A186" s="176"/>
      <c r="B186" s="120"/>
      <c r="C186" s="120"/>
      <c r="D186" s="174" t="s">
        <v>125</v>
      </c>
      <c r="E186" s="139">
        <f>E187</f>
        <v>2500</v>
      </c>
      <c r="F186" s="139">
        <f>F187</f>
        <v>0</v>
      </c>
      <c r="G186" s="139">
        <f>G187</f>
        <v>150000</v>
      </c>
      <c r="H186" s="139">
        <f>H187</f>
        <v>500000</v>
      </c>
      <c r="I186" s="139">
        <f>I187</f>
        <v>500000</v>
      </c>
      <c r="J186" s="9"/>
    </row>
    <row r="187" spans="1:10" ht="15.75" x14ac:dyDescent="0.25">
      <c r="A187" s="177" t="s">
        <v>58</v>
      </c>
      <c r="B187" s="178"/>
      <c r="C187" s="178"/>
      <c r="D187" s="179" t="s">
        <v>123</v>
      </c>
      <c r="E187" s="144">
        <f>E188</f>
        <v>2500</v>
      </c>
      <c r="F187" s="144">
        <f>F188+F190</f>
        <v>0</v>
      </c>
      <c r="G187" s="144">
        <f>G188+G190</f>
        <v>150000</v>
      </c>
      <c r="H187" s="144">
        <f>H188+H190</f>
        <v>500000</v>
      </c>
      <c r="I187" s="144">
        <f>I188+I190</f>
        <v>500000</v>
      </c>
      <c r="J187" s="9"/>
    </row>
    <row r="188" spans="1:10" ht="15.75" x14ac:dyDescent="0.25">
      <c r="A188" s="172">
        <v>3</v>
      </c>
      <c r="B188" s="171"/>
      <c r="C188" s="171"/>
      <c r="D188" s="175" t="s">
        <v>17</v>
      </c>
      <c r="E188" s="162">
        <f>E189</f>
        <v>2500</v>
      </c>
      <c r="F188" s="162">
        <v>0</v>
      </c>
      <c r="G188" s="162">
        <v>0</v>
      </c>
      <c r="H188" s="162"/>
      <c r="I188" s="162"/>
      <c r="J188" s="9"/>
    </row>
    <row r="189" spans="1:10" ht="15.75" x14ac:dyDescent="0.25">
      <c r="A189" s="148">
        <v>32</v>
      </c>
      <c r="B189" s="157"/>
      <c r="C189" s="157"/>
      <c r="D189" s="150" t="s">
        <v>112</v>
      </c>
      <c r="E189" s="151">
        <v>2500</v>
      </c>
      <c r="F189" s="151">
        <v>0</v>
      </c>
      <c r="G189" s="151">
        <v>0</v>
      </c>
      <c r="H189" s="151"/>
      <c r="I189" s="151"/>
      <c r="J189" s="9"/>
    </row>
    <row r="190" spans="1:10" ht="15.75" x14ac:dyDescent="0.25">
      <c r="A190" s="172">
        <v>4</v>
      </c>
      <c r="B190" s="171"/>
      <c r="C190" s="171"/>
      <c r="D190" s="153" t="s">
        <v>114</v>
      </c>
      <c r="E190" s="162">
        <v>0</v>
      </c>
      <c r="F190" s="162">
        <f>F191</f>
        <v>0</v>
      </c>
      <c r="G190" s="162">
        <f>G191</f>
        <v>150000</v>
      </c>
      <c r="H190" s="162">
        <f>H191</f>
        <v>500000</v>
      </c>
      <c r="I190" s="162">
        <f>I191</f>
        <v>500000</v>
      </c>
      <c r="J190" s="9"/>
    </row>
    <row r="191" spans="1:10" ht="15.75" x14ac:dyDescent="0.25">
      <c r="A191" s="148">
        <v>41</v>
      </c>
      <c r="B191" s="157"/>
      <c r="C191" s="157"/>
      <c r="D191" s="155" t="s">
        <v>114</v>
      </c>
      <c r="E191" s="151">
        <v>0</v>
      </c>
      <c r="F191" s="151">
        <v>0</v>
      </c>
      <c r="G191" s="151">
        <v>150000</v>
      </c>
      <c r="H191" s="151">
        <v>500000</v>
      </c>
      <c r="I191" s="151">
        <v>500000</v>
      </c>
      <c r="J191" s="9"/>
    </row>
    <row r="192" spans="1:10" ht="15.75" x14ac:dyDescent="0.25">
      <c r="A192" s="176"/>
      <c r="B192" s="120"/>
      <c r="C192" s="120"/>
      <c r="D192" s="174" t="s">
        <v>126</v>
      </c>
      <c r="E192" s="139">
        <f>E194</f>
        <v>0</v>
      </c>
      <c r="F192" s="139">
        <f>F194</f>
        <v>3000</v>
      </c>
      <c r="G192" s="139">
        <f>G194</f>
        <v>0</v>
      </c>
      <c r="H192" s="139">
        <f>H194</f>
        <v>0</v>
      </c>
      <c r="I192" s="139">
        <f>I194</f>
        <v>0</v>
      </c>
      <c r="J192" s="9"/>
    </row>
    <row r="193" spans="1:10" ht="15.75" x14ac:dyDescent="0.25">
      <c r="A193" s="160" t="s">
        <v>58</v>
      </c>
      <c r="B193" s="120"/>
      <c r="C193" s="120"/>
      <c r="D193" s="143" t="s">
        <v>123</v>
      </c>
      <c r="E193" s="144"/>
      <c r="F193" s="144"/>
      <c r="G193" s="144"/>
      <c r="H193" s="144"/>
      <c r="I193" s="144"/>
      <c r="J193" s="9"/>
    </row>
    <row r="194" spans="1:10" ht="15.75" x14ac:dyDescent="0.25">
      <c r="A194" s="172">
        <v>3</v>
      </c>
      <c r="B194" s="167"/>
      <c r="C194" s="167"/>
      <c r="D194" s="175" t="s">
        <v>17</v>
      </c>
      <c r="E194" s="162">
        <f>E195</f>
        <v>0</v>
      </c>
      <c r="F194" s="162">
        <f>F195</f>
        <v>3000</v>
      </c>
      <c r="G194" s="162">
        <f>G195</f>
        <v>0</v>
      </c>
      <c r="H194" s="162">
        <f>H195</f>
        <v>0</v>
      </c>
      <c r="I194" s="162">
        <f>I195</f>
        <v>0</v>
      </c>
      <c r="J194" s="9"/>
    </row>
    <row r="195" spans="1:10" ht="15.75" x14ac:dyDescent="0.25">
      <c r="A195" s="148">
        <v>32</v>
      </c>
      <c r="B195" s="120"/>
      <c r="C195" s="120"/>
      <c r="D195" s="150" t="s">
        <v>112</v>
      </c>
      <c r="E195" s="151">
        <v>0</v>
      </c>
      <c r="F195" s="151">
        <v>3000</v>
      </c>
      <c r="G195" s="151">
        <v>0</v>
      </c>
      <c r="H195" s="151">
        <v>0</v>
      </c>
      <c r="I195" s="151">
        <v>0</v>
      </c>
      <c r="J195" s="9"/>
    </row>
    <row r="196" spans="1:10" ht="31.5" x14ac:dyDescent="0.25">
      <c r="A196" s="176"/>
      <c r="B196" s="180"/>
      <c r="C196" s="180"/>
      <c r="D196" s="174" t="s">
        <v>127</v>
      </c>
      <c r="E196" s="139">
        <f t="shared" ref="E196:I199" si="16">E197</f>
        <v>12000</v>
      </c>
      <c r="F196" s="139">
        <f t="shared" si="16"/>
        <v>15950</v>
      </c>
      <c r="G196" s="139">
        <f t="shared" si="16"/>
        <v>20000</v>
      </c>
      <c r="H196" s="139">
        <f t="shared" si="16"/>
        <v>25000</v>
      </c>
      <c r="I196" s="139">
        <f t="shared" si="16"/>
        <v>25000</v>
      </c>
      <c r="J196" s="9"/>
    </row>
    <row r="197" spans="1:10" ht="31.5" x14ac:dyDescent="0.25">
      <c r="A197" s="176"/>
      <c r="B197" s="180"/>
      <c r="C197" s="180"/>
      <c r="D197" s="174" t="s">
        <v>128</v>
      </c>
      <c r="E197" s="139">
        <f t="shared" si="16"/>
        <v>12000</v>
      </c>
      <c r="F197" s="139">
        <f t="shared" si="16"/>
        <v>15950</v>
      </c>
      <c r="G197" s="139">
        <f t="shared" si="16"/>
        <v>20000</v>
      </c>
      <c r="H197" s="139">
        <f t="shared" si="16"/>
        <v>25000</v>
      </c>
      <c r="I197" s="139">
        <f t="shared" si="16"/>
        <v>25000</v>
      </c>
      <c r="J197" s="9"/>
    </row>
    <row r="198" spans="1:10" ht="15.75" x14ac:dyDescent="0.25">
      <c r="A198" s="169" t="s">
        <v>58</v>
      </c>
      <c r="B198" s="166"/>
      <c r="C198" s="166"/>
      <c r="D198" s="179" t="s">
        <v>123</v>
      </c>
      <c r="E198" s="144">
        <f t="shared" si="16"/>
        <v>12000</v>
      </c>
      <c r="F198" s="144">
        <f t="shared" si="16"/>
        <v>15950</v>
      </c>
      <c r="G198" s="144">
        <f t="shared" si="16"/>
        <v>20000</v>
      </c>
      <c r="H198" s="144">
        <f t="shared" si="16"/>
        <v>25000</v>
      </c>
      <c r="I198" s="144">
        <f t="shared" si="16"/>
        <v>25000</v>
      </c>
      <c r="J198" s="9"/>
    </row>
    <row r="199" spans="1:10" ht="15.75" x14ac:dyDescent="0.25">
      <c r="A199" s="172">
        <v>4</v>
      </c>
      <c r="B199" s="120"/>
      <c r="C199" s="120"/>
      <c r="D199" s="30" t="s">
        <v>49</v>
      </c>
      <c r="E199" s="151">
        <f t="shared" si="16"/>
        <v>12000</v>
      </c>
      <c r="F199" s="151">
        <f t="shared" si="16"/>
        <v>15950</v>
      </c>
      <c r="G199" s="151">
        <f t="shared" si="16"/>
        <v>20000</v>
      </c>
      <c r="H199" s="151">
        <f t="shared" si="16"/>
        <v>25000</v>
      </c>
      <c r="I199" s="151">
        <f t="shared" si="16"/>
        <v>25000</v>
      </c>
      <c r="J199" s="9"/>
    </row>
    <row r="200" spans="1:10" ht="15.75" x14ac:dyDescent="0.25">
      <c r="A200" s="148">
        <v>42</v>
      </c>
      <c r="B200" s="120"/>
      <c r="C200" s="120"/>
      <c r="D200" s="83" t="s">
        <v>129</v>
      </c>
      <c r="E200" s="151">
        <v>12000</v>
      </c>
      <c r="F200" s="151">
        <v>15950</v>
      </c>
      <c r="G200" s="151">
        <v>20000</v>
      </c>
      <c r="H200" s="181">
        <v>25000</v>
      </c>
      <c r="I200" s="181">
        <v>25000</v>
      </c>
      <c r="J200" s="9"/>
    </row>
    <row r="202" spans="1:10" x14ac:dyDescent="0.25">
      <c r="B202" s="182"/>
      <c r="C202" s="182"/>
    </row>
    <row r="203" spans="1:10" x14ac:dyDescent="0.25">
      <c r="B203" s="182"/>
      <c r="C203" s="182"/>
    </row>
    <row r="204" spans="1:10" x14ac:dyDescent="0.25">
      <c r="B204" s="182"/>
      <c r="C204" s="182"/>
    </row>
    <row r="205" spans="1:10" x14ac:dyDescent="0.25">
      <c r="B205" s="182"/>
      <c r="C205" s="182"/>
    </row>
    <row r="206" spans="1:10" x14ac:dyDescent="0.25">
      <c r="B206" s="182"/>
      <c r="C206" s="182"/>
    </row>
    <row r="207" spans="1:10" x14ac:dyDescent="0.25">
      <c r="B207" s="182"/>
      <c r="C207" s="182"/>
    </row>
    <row r="367" ht="12.75" customHeight="1" x14ac:dyDescent="0.25"/>
    <row r="433" ht="13.5" customHeight="1" x14ac:dyDescent="0.25"/>
  </sheetData>
  <mergeCells count="4">
    <mergeCell ref="E11:G11"/>
    <mergeCell ref="D70:J70"/>
    <mergeCell ref="D72:J72"/>
    <mergeCell ref="A126:B126"/>
  </mergeCells>
  <pageMargins left="0.25" right="0.25" top="0.75" bottom="0.75" header="0.511811023622047" footer="0.511811023622047"/>
  <pageSetup paperSize="9" scale="80" orientation="landscape" verticalDpi="3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991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dio sažetak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Vesna</dc:creator>
  <dc:description/>
  <cp:lastModifiedBy>ZDRAVKO RADJA</cp:lastModifiedBy>
  <cp:revision>106</cp:revision>
  <cp:lastPrinted>2025-10-31T07:19:01Z</cp:lastPrinted>
  <dcterms:created xsi:type="dcterms:W3CDTF">2023-03-29T07:12:12Z</dcterms:created>
  <dcterms:modified xsi:type="dcterms:W3CDTF">2025-12-17T10:06:24Z</dcterms:modified>
  <dc:language>hr-HR</dc:language>
</cp:coreProperties>
</file>